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0740" windowHeight="5310" tabRatio="924" activeTab="0"/>
  </bookViews>
  <sheets>
    <sheet name="1 Start Here" sheetId="1" r:id="rId1"/>
    <sheet name="2 FFA" sheetId="2" r:id="rId2"/>
    <sheet name="3 Community" sheetId="3" r:id="rId3"/>
    <sheet name="4 SAE" sheetId="4" r:id="rId4"/>
    <sheet name="5 Skills" sheetId="5" r:id="rId5"/>
    <sheet name="6a Inventory" sheetId="6" r:id="rId6"/>
    <sheet name="6b Inventory" sheetId="7" r:id="rId7"/>
    <sheet name="7 Entre." sheetId="8" r:id="rId8"/>
    <sheet name="8 Placement" sheetId="9" r:id="rId9"/>
    <sheet name="9 Other Income" sheetId="10" r:id="rId10"/>
    <sheet name="10 Net Worth" sheetId="11" r:id="rId11"/>
    <sheet name="11 Checklist" sheetId="12" r:id="rId12"/>
    <sheet name="12 Star Candidate" sheetId="13" r:id="rId13"/>
    <sheet name="13 Finalist Selection" sheetId="14" r:id="rId14"/>
    <sheet name="14 Star Interviews" sheetId="15" r:id="rId15"/>
  </sheets>
  <definedNames>
    <definedName name="_xlnm.Print_Area" localSheetId="0">'1 Start Here'!$B$1:$M$51</definedName>
    <definedName name="_xlnm.Print_Area" localSheetId="10">'10 Net Worth'!$A$1:$F$50</definedName>
    <definedName name="_xlnm.Print_Area" localSheetId="11">'11 Checklist'!$A$1:$D$41</definedName>
    <definedName name="_xlnm.Print_Area" localSheetId="12">'12 Star Candidate'!$A$1:$H$53</definedName>
    <definedName name="_xlnm.Print_Area" localSheetId="1">'2 FFA'!$A$1:$H$50</definedName>
    <definedName name="_xlnm.Print_Area" localSheetId="2">'3 Community'!$A$2:$G$16</definedName>
    <definedName name="_xlnm.Print_Area" localSheetId="3">'4 SAE'!$A$1:$H$17</definedName>
    <definedName name="_xlnm.Print_Area" localSheetId="4">'5 Skills'!$A$1:$D$31</definedName>
    <definedName name="_xlnm.Print_Area" localSheetId="5">'6a Inventory'!$A$1:$L$54</definedName>
    <definedName name="_xlnm.Print_Area" localSheetId="6">'6b Inventory'!$A$1:$L$55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State of Iowa</author>
  </authors>
  <commentList>
    <comment ref="M2" authorId="0">
      <text>
        <r>
          <rPr>
            <b/>
            <sz val="12"/>
            <color indexed="12"/>
            <rFont val="Tahoma"/>
            <family val="2"/>
          </rPr>
          <t xml:space="preserve">Auto Check: 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"OK"</t>
        </r>
        <r>
          <rPr>
            <sz val="12"/>
            <rFont val="Tahoma"/>
            <family val="2"/>
          </rPr>
          <t xml:space="preserve"> means you have entered data in the cell. It </t>
        </r>
        <r>
          <rPr>
            <u val="single"/>
            <sz val="12"/>
            <color indexed="12"/>
            <rFont val="Tahoma"/>
            <family val="2"/>
          </rPr>
          <t>does not assure</t>
        </r>
        <r>
          <rPr>
            <sz val="12"/>
            <rFont val="Tahoma"/>
            <family val="2"/>
          </rPr>
          <t xml:space="preserve"> that the data is correct.
</t>
        </r>
        <r>
          <rPr>
            <b/>
            <sz val="12"/>
            <color indexed="10"/>
            <rFont val="Tahoma"/>
            <family val="2"/>
          </rPr>
          <t>"Does Not Qualify"</t>
        </r>
        <r>
          <rPr>
            <sz val="12"/>
            <rFont val="Tahoma"/>
            <family val="2"/>
          </rPr>
          <t xml:space="preserve"> means the cell is blank </t>
        </r>
        <r>
          <rPr>
            <u val="single"/>
            <sz val="12"/>
            <rFont val="Tahoma"/>
            <family val="2"/>
          </rPr>
          <t>or</t>
        </r>
        <r>
          <rPr>
            <sz val="12"/>
            <rFont val="Tahoma"/>
            <family val="2"/>
          </rPr>
          <t xml:space="preserve"> is not in
the correct form </t>
        </r>
        <r>
          <rPr>
            <u val="single"/>
            <sz val="12"/>
            <rFont val="Tahoma"/>
            <family val="2"/>
          </rPr>
          <t>or</t>
        </r>
        <r>
          <rPr>
            <sz val="12"/>
            <rFont val="Tahoma"/>
            <family val="2"/>
          </rPr>
          <t xml:space="preserve"> the </t>
        </r>
        <r>
          <rPr>
            <u val="single"/>
            <sz val="12"/>
            <rFont val="Tahoma"/>
            <family val="2"/>
          </rPr>
          <t>value</t>
        </r>
        <r>
          <rPr>
            <sz val="12"/>
            <rFont val="Tahoma"/>
            <family val="2"/>
          </rPr>
          <t xml:space="preserve"> does not qualify.
</t>
        </r>
        <r>
          <rPr>
            <b/>
            <sz val="12"/>
            <color indexed="10"/>
            <rFont val="Tahoma"/>
            <family val="2"/>
          </rPr>
          <t>"Qualifies"</t>
        </r>
        <r>
          <rPr>
            <sz val="12"/>
            <rFont val="Tahoma"/>
            <family val="2"/>
          </rPr>
          <t xml:space="preserve"> means the </t>
        </r>
        <r>
          <rPr>
            <u val="single"/>
            <sz val="12"/>
            <rFont val="Tahoma"/>
            <family val="2"/>
          </rPr>
          <t>value</t>
        </r>
        <r>
          <rPr>
            <sz val="12"/>
            <rFont val="Tahoma"/>
            <family val="2"/>
          </rPr>
          <t xml:space="preserve"> meets the required minimum.
</t>
        </r>
      </text>
    </comment>
    <comment ref="H3" authorId="0">
      <text>
        <r>
          <rPr>
            <sz val="12"/>
            <rFont val="Tahoma"/>
            <family val="2"/>
          </rPr>
          <t xml:space="preserve">Enter information in all </t>
        </r>
        <r>
          <rPr>
            <b/>
            <sz val="12"/>
            <color indexed="10"/>
            <rFont val="Tahoma"/>
            <family val="2"/>
          </rPr>
          <t>yellow cells</t>
        </r>
        <r>
          <rPr>
            <sz val="12"/>
            <rFont val="Tahoma"/>
            <family val="2"/>
          </rPr>
          <t>.  Do not enter data in the green "Auto Check" cells to the right side of the page.</t>
        </r>
      </text>
    </comment>
    <comment ref="H13" authorId="0">
      <text>
        <r>
          <rPr>
            <u val="single"/>
            <sz val="12"/>
            <rFont val="Tahoma"/>
            <family val="2"/>
          </rPr>
          <t>For Example:</t>
        </r>
        <r>
          <rPr>
            <sz val="12"/>
            <rFont val="Tahoma"/>
            <family val="2"/>
          </rPr>
          <t xml:space="preserve"> If your first SAE record book began on 9-1-99 and ended on 12-31-00, then enter "</t>
        </r>
        <r>
          <rPr>
            <b/>
            <sz val="12"/>
            <color indexed="12"/>
            <rFont val="Tahoma"/>
            <family val="2"/>
          </rPr>
          <t>2000</t>
        </r>
        <r>
          <rPr>
            <sz val="12"/>
            <rFont val="Tahoma"/>
            <family val="2"/>
          </rPr>
          <t>" here.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sz val="12"/>
            <rFont val="Tahoma"/>
            <family val="2"/>
          </rPr>
          <t>Star in Agribusiness:  Candidate has a strong agribusiness ownership SAE.</t>
        </r>
        <r>
          <rPr>
            <sz val="8"/>
            <rFont val="Tahoma"/>
            <family val="2"/>
          </rPr>
          <t xml:space="preserve">
</t>
        </r>
      </text>
    </comment>
    <comment ref="F47" authorId="0">
      <text>
        <r>
          <rPr>
            <sz val="12"/>
            <rFont val="Tahoma"/>
            <family val="2"/>
          </rPr>
          <t>Star in Agriscience: Candidate's SAE is research related or includes a high degree of technical or scientific information.</t>
        </r>
        <r>
          <rPr>
            <sz val="8"/>
            <rFont val="Tahoma"/>
            <family val="2"/>
          </rPr>
          <t xml:space="preserve">
</t>
        </r>
      </text>
    </comment>
    <comment ref="F48" authorId="0">
      <text>
        <r>
          <rPr>
            <sz val="12"/>
            <rFont val="Tahoma"/>
            <family val="2"/>
          </rPr>
          <t>Star in Placement: Candidate's SAE includes employment (paid or unpaid) for an agribusiness or producer.</t>
        </r>
      </text>
    </comment>
    <comment ref="F49" authorId="0">
      <text>
        <r>
          <rPr>
            <sz val="12"/>
            <rFont val="Tahoma"/>
            <family val="2"/>
          </rPr>
          <t>Star in Production: Candidate's SAE is strong in production agriculture: crops, livestock, etc.</t>
        </r>
        <r>
          <rPr>
            <sz val="8"/>
            <rFont val="Tahoma"/>
            <family val="2"/>
          </rPr>
          <t xml:space="preserve">
</t>
        </r>
      </text>
    </comment>
    <comment ref="H23" authorId="1">
      <text>
        <r>
          <rPr>
            <b/>
            <sz val="12"/>
            <color indexed="12"/>
            <rFont val="Tahoma"/>
            <family val="2"/>
          </rPr>
          <t xml:space="preserve">Enter the "Year Equivalent": </t>
        </r>
        <r>
          <rPr>
            <sz val="12"/>
            <rFont val="Tahoma"/>
            <family val="2"/>
          </rPr>
          <t xml:space="preserve"> For example 5 "traditional" semsters would equal 2.5 years. </t>
        </r>
        <r>
          <rPr>
            <sz val="8"/>
            <rFont val="Tahoma"/>
            <family val="2"/>
          </rPr>
          <t xml:space="preserve">
</t>
        </r>
      </text>
    </comment>
    <comment ref="H15" authorId="1">
      <text>
        <r>
          <rPr>
            <sz val="12"/>
            <rFont val="Tahoma"/>
            <family val="2"/>
          </rPr>
          <t xml:space="preserve">Enter the </t>
        </r>
        <r>
          <rPr>
            <b/>
            <u val="single"/>
            <sz val="12"/>
            <rFont val="Tahoma"/>
            <family val="2"/>
          </rPr>
          <t>four</t>
        </r>
        <r>
          <rPr>
            <sz val="12"/>
            <rFont val="Tahoma"/>
            <family val="2"/>
          </rPr>
          <t xml:space="preserve"> digit number </t>
        </r>
        <r>
          <rPr>
            <u val="single"/>
            <sz val="12"/>
            <rFont val="Tahoma"/>
            <family val="2"/>
          </rPr>
          <t>only</t>
        </r>
        <r>
          <rPr>
            <sz val="12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H26" authorId="1">
      <text>
        <r>
          <rPr>
            <b/>
            <sz val="12"/>
            <rFont val="Tahoma"/>
            <family val="2"/>
          </rPr>
          <t>To qualify for the degree you must have given a 5 minute presentation.
To complete this section enter the presentation 
title or brief description of your 5 minute presentation.  Abbreviate as necessary.</t>
        </r>
        <r>
          <rPr>
            <b/>
            <sz val="8"/>
            <rFont val="Tahoma"/>
            <family val="2"/>
          </rPr>
          <t xml:space="preserve">
</t>
        </r>
      </text>
    </comment>
    <comment ref="H31" authorId="1">
      <text>
        <r>
          <rPr>
            <b/>
            <sz val="12"/>
            <rFont val="Tahoma"/>
            <family val="2"/>
          </rPr>
          <t xml:space="preserve">By signing this statement you are verifying that the candidate has met </t>
        </r>
        <r>
          <rPr>
            <b/>
            <u val="single"/>
            <sz val="12"/>
            <color indexed="12"/>
            <rFont val="Tahoma"/>
            <family val="2"/>
          </rPr>
          <t>all</t>
        </r>
        <r>
          <rPr>
            <b/>
            <sz val="12"/>
            <rFont val="Tahoma"/>
            <family val="2"/>
          </rPr>
          <t xml:space="preserve"> qualifications listed in the above statement, and verifying the validity of all information in this application.  </t>
        </r>
        <r>
          <rPr>
            <b/>
            <sz val="12"/>
            <color indexed="12"/>
            <rFont val="Tahoma"/>
            <family val="2"/>
          </rPr>
          <t>Please read the statement carefully.</t>
        </r>
        <r>
          <rPr>
            <sz val="8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12"/>
            <rFont val="Tahoma"/>
            <family val="2"/>
          </rPr>
          <t>Four Digit Number Only!  ie. 2002</t>
        </r>
        <r>
          <rPr>
            <sz val="8"/>
            <rFont val="Tahoma"/>
            <family val="2"/>
          </rPr>
          <t xml:space="preserve">
</t>
        </r>
      </text>
    </comment>
    <comment ref="H5" authorId="1">
      <text>
        <r>
          <rPr>
            <b/>
            <sz val="12"/>
            <rFont val="Tahoma"/>
            <family val="2"/>
          </rPr>
          <t xml:space="preserve">This number should have been pre-printed on the chapter's most recent </t>
        </r>
        <r>
          <rPr>
            <b/>
            <u val="single"/>
            <sz val="12"/>
            <rFont val="Tahoma"/>
            <family val="2"/>
          </rPr>
          <t>membership roster</t>
        </r>
        <r>
          <rPr>
            <b/>
            <sz val="12"/>
            <rFont val="Tahoma"/>
            <family val="2"/>
          </rPr>
          <t>.</t>
        </r>
        <r>
          <rPr>
            <sz val="12"/>
            <rFont val="Tahoma"/>
            <family val="2"/>
          </rPr>
          <t xml:space="preserve">
Please </t>
        </r>
        <r>
          <rPr>
            <sz val="12"/>
            <color indexed="12"/>
            <rFont val="Tahoma"/>
            <family val="2"/>
          </rPr>
          <t xml:space="preserve">do </t>
        </r>
        <r>
          <rPr>
            <u val="single"/>
            <sz val="12"/>
            <color indexed="12"/>
            <rFont val="Tahoma"/>
            <family val="2"/>
          </rPr>
          <t>not</t>
        </r>
        <r>
          <rPr>
            <sz val="12"/>
            <color indexed="12"/>
            <rFont val="Tahoma"/>
            <family val="2"/>
          </rPr>
          <t xml:space="preserve"> call the DE</t>
        </r>
        <r>
          <rPr>
            <sz val="12"/>
            <rFont val="Tahoma"/>
            <family val="2"/>
          </rPr>
          <t xml:space="preserve"> for this number.  Look on your roster first!
This number is </t>
        </r>
        <r>
          <rPr>
            <u val="single"/>
            <sz val="12"/>
            <rFont val="Tahoma"/>
            <family val="2"/>
          </rPr>
          <t>required</t>
        </r>
        <r>
          <rPr>
            <sz val="12"/>
            <rFont val="Tahoma"/>
            <family val="2"/>
          </rPr>
          <t xml:space="preserve"> to allow us to verify your membership in our database.</t>
        </r>
      </text>
    </comment>
    <comment ref="H25" authorId="1">
      <text>
        <r>
          <rPr>
            <b/>
            <sz val="12"/>
            <color indexed="10"/>
            <rFont val="Tahoma"/>
            <family val="2"/>
          </rPr>
          <t xml:space="preserve">YES  </t>
        </r>
        <r>
          <rPr>
            <u val="single"/>
            <sz val="12"/>
            <color indexed="10"/>
            <rFont val="Tahoma"/>
            <family val="2"/>
          </rPr>
          <t>or</t>
        </r>
        <r>
          <rPr>
            <sz val="12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 xml:space="preserve"> NO</t>
        </r>
        <r>
          <rPr>
            <sz val="8"/>
            <rFont val="Tahoma"/>
            <family val="2"/>
          </rPr>
          <t xml:space="preserve">
</t>
        </r>
      </text>
    </comment>
    <comment ref="H27" authorId="1">
      <text>
        <r>
          <rPr>
            <b/>
            <sz val="12"/>
            <color indexed="10"/>
            <rFont val="Tahoma"/>
            <family val="2"/>
          </rPr>
          <t xml:space="preserve">YES  </t>
        </r>
        <r>
          <rPr>
            <u val="single"/>
            <sz val="12"/>
            <color indexed="10"/>
            <rFont val="Tahoma"/>
            <family val="2"/>
          </rPr>
          <t>or</t>
        </r>
        <r>
          <rPr>
            <b/>
            <sz val="12"/>
            <color indexed="10"/>
            <rFont val="Tahoma"/>
            <family val="2"/>
          </rPr>
          <t xml:space="preserve">  NO</t>
        </r>
        <r>
          <rPr>
            <sz val="8"/>
            <rFont val="Tahoma"/>
            <family val="2"/>
          </rPr>
          <t xml:space="preserve">
</t>
        </r>
      </text>
    </comment>
    <comment ref="H28" authorId="1">
      <text>
        <r>
          <rPr>
            <b/>
            <sz val="12"/>
            <color indexed="10"/>
            <rFont val="Tahoma"/>
            <family val="2"/>
          </rPr>
          <t xml:space="preserve">YES  </t>
        </r>
        <r>
          <rPr>
            <u val="single"/>
            <sz val="12"/>
            <color indexed="10"/>
            <rFont val="Tahoma"/>
            <family val="2"/>
          </rPr>
          <t>or</t>
        </r>
        <r>
          <rPr>
            <b/>
            <sz val="12"/>
            <color indexed="10"/>
            <rFont val="Tahoma"/>
            <family val="2"/>
          </rPr>
          <t xml:space="preserve">  NO</t>
        </r>
        <r>
          <rPr>
            <sz val="8"/>
            <rFont val="Tahoma"/>
            <family val="2"/>
          </rPr>
          <t xml:space="preserve">
</t>
        </r>
      </text>
    </comment>
    <comment ref="H24" authorId="1">
      <text>
        <r>
          <rPr>
            <b/>
            <u val="single"/>
            <sz val="12"/>
            <color indexed="10"/>
            <rFont val="Tahoma"/>
            <family val="2"/>
          </rPr>
          <t>Enter Hours</t>
        </r>
        <r>
          <rPr>
            <sz val="12"/>
            <color indexed="10"/>
            <rFont val="Tahoma"/>
            <family val="2"/>
          </rPr>
          <t xml:space="preserve"> of Ag Ed courses taken.  For Example: Typically 
1 semester = 90 hours
</t>
        </r>
        <r>
          <rPr>
            <sz val="8"/>
            <rFont val="Tahoma"/>
            <family val="2"/>
          </rPr>
          <t xml:space="preserve">
</t>
        </r>
      </text>
    </comment>
    <comment ref="H7" authorId="1">
      <text>
        <r>
          <rPr>
            <b/>
            <sz val="12"/>
            <rFont val="Tahoma"/>
            <family val="2"/>
          </rPr>
          <t>M= Male
F= Female</t>
        </r>
      </text>
    </comment>
  </commentList>
</comments>
</file>

<file path=xl/comments2.xml><?xml version="1.0" encoding="utf-8"?>
<comments xmlns="http://schemas.openxmlformats.org/spreadsheetml/2006/main">
  <authors>
    <author>State of Iowa</author>
  </authors>
  <commentList>
    <comment ref="F18" authorId="0">
      <text>
        <r>
          <rPr>
            <b/>
            <sz val="12"/>
            <rFont val="Tahoma"/>
            <family val="2"/>
          </rPr>
          <t xml:space="preserve">APPROVED Activities ?
Refer to the Events, Awards, and Activies booklet for a list of approved activities.  
</t>
        </r>
        <r>
          <rPr>
            <b/>
            <sz val="12"/>
            <color indexed="12"/>
            <rFont val="Tahoma"/>
            <family val="2"/>
          </rPr>
          <t>Pages 98-101 or the</t>
        </r>
        <r>
          <rPr>
            <b/>
            <sz val="12"/>
            <color indexed="10"/>
            <rFont val="Tahoma"/>
            <family val="2"/>
          </rPr>
          <t xml:space="preserve"> Iowa Degree Instructions file</t>
        </r>
        <r>
          <rPr>
            <b/>
            <sz val="12"/>
            <color indexed="12"/>
            <rFont val="Tahoma"/>
            <family val="2"/>
          </rPr>
          <t>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State of Iowa</author>
  </authors>
  <commentList>
    <comment ref="E12" authorId="0">
      <text>
        <r>
          <rPr>
            <b/>
            <u val="single"/>
            <sz val="10"/>
            <color indexed="12"/>
            <rFont val="Tahoma"/>
            <family val="2"/>
          </rPr>
          <t>Proficiency Areas: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(E=Entrepreneurship; P=Placement; E/P= Combined area)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Ag. Communications-E/P;   Ag. Mech. Design and Fabrication - E/P;   Ag. Mech. Energy Systems - E/P; Ag. Mech. Repair and Maintenance - E/P;   Ag. Processing - E/P;   Ag. Sales - E;   Ag. Sales - P;   Ag. Services - E/P;   Beef Production - E;   Beef Production - P;   Dairy Production - E
Dairy Production - P;   Diversified Ag. Production - E/P;   Diversified Crop Production - E; 
Diversified Crop Production - P;   Diversified Horticulture - E;   Diversified Horticulture - P; 
Diversified Livestock Production - E;   Diversified Livestock Production - P; 
Emerging Ag. Technology - E/P;  Environmental Science and Natural Resources Management - E/P; Equine Science - E;   Equine Science - P;   Fiber and/or Oil Crop Production - E/P;   Floriculture - E/P; Food Science and Technology - E/P;   Forage Production - E/P;  Forest Management and Products - E/P; Fruit Production - E/P;   Grain Production - E;   Grain Production - P;   
Home and/or Community Development - E/P;   Landscape Management - E/P;  Nursery Operations - E/P; Outdoor Recreation -E/P;   Poultry Production - E/P;   Sheep Production - E/P; 
Small Animal Production and Care - E;   Small Animal Production and Care - P; 
Specialty Animal Production - E;   Specialty Animal Production - P;   Specialty Crop Production - E/P; Swine Production - E;   Swine Production - P;   Turf Grass Management - E;  Turf Grass Management - P; Vegetable Production - E/P;   Wildlife Production and Management - E;   
Wildlife Production and Management - P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State of Iowa</author>
  </authors>
  <commentList>
    <comment ref="F3" authorId="0">
      <text>
        <r>
          <rPr>
            <b/>
            <sz val="12"/>
            <color indexed="12"/>
            <rFont val="Tahoma"/>
            <family val="2"/>
          </rPr>
          <t>Income: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Do </t>
        </r>
        <r>
          <rPr>
            <b/>
            <sz val="12"/>
            <color indexed="10"/>
            <rFont val="Tahoma"/>
            <family val="2"/>
          </rPr>
          <t>not</t>
        </r>
        <r>
          <rPr>
            <sz val="12"/>
            <rFont val="Tahoma"/>
            <family val="2"/>
          </rPr>
          <t xml:space="preserve"> include your Ending Inventory in the Income value.</t>
        </r>
      </text>
    </comment>
    <comment ref="L3" authorId="0">
      <text>
        <r>
          <rPr>
            <b/>
            <sz val="12"/>
            <color indexed="12"/>
            <rFont val="Tahoma"/>
            <family val="2"/>
          </rPr>
          <t>Expenses:</t>
        </r>
        <r>
          <rPr>
            <sz val="12"/>
            <rFont val="Tahoma"/>
            <family val="2"/>
          </rPr>
          <t xml:space="preserve"> Do </t>
        </r>
        <r>
          <rPr>
            <b/>
            <sz val="12"/>
            <color indexed="10"/>
            <rFont val="Tahoma"/>
            <family val="2"/>
          </rPr>
          <t>not</t>
        </r>
        <r>
          <rPr>
            <sz val="12"/>
            <rFont val="Tahoma"/>
            <family val="2"/>
          </rPr>
          <t xml:space="preserve"> include your Beginning Inventory in the Expense value.</t>
        </r>
      </text>
    </comment>
  </commentList>
</comments>
</file>

<file path=xl/sharedStrings.xml><?xml version="1.0" encoding="utf-8"?>
<sst xmlns="http://schemas.openxmlformats.org/spreadsheetml/2006/main" count="2833" uniqueCount="2207">
  <si>
    <r>
      <t xml:space="preserve">Job Title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Type of Work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Type of Research/Experience</t>
    </r>
  </si>
  <si>
    <r>
      <t xml:space="preserve">Place of Employment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Experience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Research</t>
    </r>
  </si>
  <si>
    <r>
      <t xml:space="preserve">Total of Value of </t>
    </r>
    <r>
      <rPr>
        <u val="singleAccounting"/>
        <sz val="10"/>
        <rFont val="Times New Roman"/>
        <family val="1"/>
      </rPr>
      <t>Unpaid</t>
    </r>
    <r>
      <rPr>
        <sz val="10"/>
        <rFont val="Times New Roman"/>
        <family val="1"/>
      </rPr>
      <t xml:space="preserve"> Hours --&gt;</t>
    </r>
  </si>
  <si>
    <r>
      <t xml:space="preserve">This checklist page </t>
    </r>
    <r>
      <rPr>
        <b/>
        <u val="single"/>
        <sz val="11"/>
        <color indexed="12"/>
        <rFont val="Times New Roman"/>
        <family val="1"/>
      </rPr>
      <t>must be attached</t>
    </r>
    <r>
      <rPr>
        <b/>
        <sz val="11"/>
        <color indexed="12"/>
        <rFont val="Times New Roman"/>
        <family val="1"/>
      </rPr>
      <t xml:space="preserve"> to application.  Read printing instructions below.</t>
    </r>
  </si>
  <si>
    <t>H. Candidate's investment in depreciable land improvements, buildings, and fences:</t>
  </si>
  <si>
    <t>E.  FFA Activities and Offices Held</t>
  </si>
  <si>
    <t>E.  Candidate's investment in non-depreciable draft, pleasure, or breeding livestock/poultry</t>
  </si>
  <si>
    <t>C. Candidate's investment in merchandise, crops and livestock purchased for resale:</t>
  </si>
  <si>
    <t xml:space="preserve"> (You may only have about one week to respond so please be prepared.)</t>
  </si>
  <si>
    <t xml:space="preserve">Enter your (or your advisor's) email address here: </t>
  </si>
  <si>
    <t>Candidate Signature:_______________________________________________</t>
  </si>
  <si>
    <t>Candidate's Parent or GuardianSignature:_______________________________</t>
  </si>
  <si>
    <t>Advisor Signature: _________________________________________________</t>
  </si>
  <si>
    <r>
      <t xml:space="preserve">is an </t>
    </r>
    <r>
      <rPr>
        <b/>
        <u val="single"/>
        <sz val="10"/>
        <rFont val="Arial"/>
        <family val="2"/>
      </rPr>
      <t>active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member</t>
    </r>
    <r>
      <rPr>
        <b/>
        <sz val="10"/>
        <rFont val="Arial"/>
        <family val="2"/>
      </rPr>
      <t xml:space="preserve"> of our chapter.</t>
    </r>
  </si>
  <si>
    <t>DOB:</t>
  </si>
  <si>
    <t>Age:</t>
  </si>
  <si>
    <t>M/F</t>
  </si>
  <si>
    <t>IA</t>
  </si>
  <si>
    <t>Net Income (Paid Hours)</t>
  </si>
  <si>
    <t>Gross Income</t>
  </si>
  <si>
    <t>Unpaid Hours</t>
  </si>
  <si>
    <t>=</t>
  </si>
  <si>
    <t>Approved Practices/Experience Programs and Agricultural Skills Completed</t>
  </si>
  <si>
    <t>a.</t>
  </si>
  <si>
    <t>b.</t>
  </si>
  <si>
    <t>c.</t>
  </si>
  <si>
    <r>
      <t xml:space="preserve">* These practices and skills </t>
    </r>
    <r>
      <rPr>
        <b/>
        <u val="single"/>
        <sz val="10"/>
        <rFont val="Times New Roman"/>
        <family val="1"/>
      </rPr>
      <t>must</t>
    </r>
    <r>
      <rPr>
        <sz val="10"/>
        <rFont val="Times New Roman"/>
        <family val="1"/>
      </rPr>
      <t xml:space="preserve"> relate to your SAE program(s). List </t>
    </r>
    <r>
      <rPr>
        <u val="single"/>
        <sz val="10"/>
        <rFont val="Times New Roman"/>
        <family val="1"/>
      </rPr>
      <t>agricultural skills</t>
    </r>
    <r>
      <rPr>
        <sz val="10"/>
        <rFont val="Times New Roman"/>
        <family val="1"/>
      </rPr>
      <t xml:space="preserve"> that you have learned through your SAE program(s).</t>
    </r>
  </si>
  <si>
    <t>Approved Practices and/or Experience Programs</t>
  </si>
  <si>
    <t>Candidate's Project Story</t>
  </si>
  <si>
    <t>A. Candidate's investment in harvested and growing crops:</t>
  </si>
  <si>
    <t>Description</t>
  </si>
  <si>
    <t>Quantity</t>
  </si>
  <si>
    <t>Value</t>
  </si>
  <si>
    <t>TOTAL</t>
  </si>
  <si>
    <t>D.  Candidate's investment in raised market livestock and poultry:</t>
  </si>
  <si>
    <t>G.  Candidate's investment in machinery, equipment, and fixtures:</t>
  </si>
  <si>
    <t>Entrepreneurship Supervised Agricultural Experience Program</t>
  </si>
  <si>
    <t xml:space="preserve"> </t>
  </si>
  <si>
    <t>Year</t>
  </si>
  <si>
    <t>Enterprise Description</t>
  </si>
  <si>
    <t>Scope</t>
  </si>
  <si>
    <t>Income</t>
  </si>
  <si>
    <t>+</t>
  </si>
  <si>
    <t>Ending Inventory</t>
  </si>
  <si>
    <t xml:space="preserve"> =</t>
  </si>
  <si>
    <t>Total Receipts</t>
  </si>
  <si>
    <t>Expenses</t>
  </si>
  <si>
    <t xml:space="preserve"> +</t>
  </si>
  <si>
    <t>Beginning Inventory</t>
  </si>
  <si>
    <t>Total Expenses</t>
  </si>
  <si>
    <t>% Cand's Share of Net Income</t>
  </si>
  <si>
    <t>Applicant's Share of Net Income</t>
  </si>
  <si>
    <t>to</t>
  </si>
  <si>
    <t>Dec. 31,</t>
  </si>
  <si>
    <t>2nd Year</t>
  </si>
  <si>
    <t>3rd Year</t>
  </si>
  <si>
    <t>4th Year</t>
  </si>
  <si>
    <t>5th Year</t>
  </si>
  <si>
    <t>Total Net Income -&gt;</t>
  </si>
  <si>
    <t>Placement or Research-Based Supervised Agricultural Experience Program</t>
  </si>
  <si>
    <t>Paid Hours</t>
  </si>
  <si>
    <t>Total Hours</t>
  </si>
  <si>
    <t>Total Income</t>
  </si>
  <si>
    <t xml:space="preserve"> -</t>
  </si>
  <si>
    <t>Net Income</t>
  </si>
  <si>
    <t>Column Totals</t>
  </si>
  <si>
    <t>State</t>
  </si>
  <si>
    <t xml:space="preserve">3. </t>
  </si>
  <si>
    <t xml:space="preserve">4. </t>
  </si>
  <si>
    <t xml:space="preserve">2. </t>
  </si>
  <si>
    <t xml:space="preserve">1. </t>
  </si>
  <si>
    <t>p.10</t>
  </si>
  <si>
    <t>Level of Participation</t>
  </si>
  <si>
    <t>FFA Activity</t>
  </si>
  <si>
    <t>National</t>
  </si>
  <si>
    <t>XXX</t>
  </si>
  <si>
    <t>Leadership Activity</t>
  </si>
  <si>
    <t>School</t>
  </si>
  <si>
    <t>County</t>
  </si>
  <si>
    <t>Area</t>
  </si>
  <si>
    <t>GRAND TOTAL ASSETS</t>
  </si>
  <si>
    <t xml:space="preserve">Sept. 1, </t>
  </si>
  <si>
    <t xml:space="preserve">Beginning Inventory as of </t>
  </si>
  <si>
    <t>Ending Inventory as of</t>
  </si>
  <si>
    <t>Candidate's Share of Inventory Statement (continued)</t>
  </si>
  <si>
    <t>Beginning</t>
  </si>
  <si>
    <t>Ending</t>
  </si>
  <si>
    <t>1. The year of first SAE record book is entered. (Must be a four digit number: ie: 1999.)</t>
  </si>
  <si>
    <t>Upon Completion of this application…</t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</si>
  <si>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Value of SAE related inventory (pages 5&amp;6)</t>
    </r>
  </si>
  <si>
    <t xml:space="preserve"> List up to 4 proficiency award areas.</t>
  </si>
  <si>
    <t>p. 3</t>
  </si>
  <si>
    <t>p.11</t>
  </si>
  <si>
    <t>1st Year</t>
  </si>
  <si>
    <t>Note: Net Income Column will not calculate unless % Share value is entered.</t>
  </si>
  <si>
    <t>Supervised Agricultural Experience Program by Year   (Enter each SAE, for each record year, on a separate row.)</t>
  </si>
  <si>
    <t>End.</t>
  </si>
  <si>
    <t>Beg.</t>
  </si>
  <si>
    <t>End</t>
  </si>
  <si>
    <t>Explain any unusual circumstances below.</t>
  </si>
  <si>
    <t>Management and Efficiency Factors  (Entrepreneurship SAEs)</t>
  </si>
  <si>
    <t>(Year only)</t>
  </si>
  <si>
    <t>&lt;-Yes or No</t>
  </si>
  <si>
    <t>21. Candidate is in at least their third year of ag. ed. instruction.</t>
  </si>
  <si>
    <t>details about your SAE as possible.  (Facts, figures, explanations of unique situations, etc.)</t>
  </si>
  <si>
    <t>Agribusiness</t>
  </si>
  <si>
    <t>Production</t>
  </si>
  <si>
    <t>Agriscience</t>
  </si>
  <si>
    <t>Placement</t>
  </si>
  <si>
    <t>Auto Checks</t>
  </si>
  <si>
    <t>p. 2</t>
  </si>
  <si>
    <t>Hrs.--&gt;</t>
  </si>
  <si>
    <r>
      <t xml:space="preserve">  9. Year your </t>
    </r>
    <r>
      <rPr>
        <u val="single"/>
        <sz val="9"/>
        <rFont val="Arial"/>
        <family val="2"/>
      </rPr>
      <t>first</t>
    </r>
    <r>
      <rPr>
        <sz val="9"/>
        <rFont val="Arial"/>
        <family val="2"/>
      </rPr>
      <t xml:space="preserve"> SAE record book was </t>
    </r>
    <r>
      <rPr>
        <b/>
        <u val="single"/>
        <sz val="9"/>
        <rFont val="Arial"/>
        <family val="2"/>
      </rPr>
      <t>closed</t>
    </r>
    <r>
      <rPr>
        <sz val="9"/>
        <rFont val="Arial"/>
        <family val="2"/>
      </rPr>
      <t>:  December 31,</t>
    </r>
  </si>
  <si>
    <t>street/R.R./box no.:</t>
  </si>
  <si>
    <t>city/state/zip:</t>
  </si>
  <si>
    <t>Years--&gt;</t>
  </si>
  <si>
    <t>12. Name of High School</t>
  </si>
  <si>
    <t>13. High School P.O.</t>
  </si>
  <si>
    <t>City/State/Zip:</t>
  </si>
  <si>
    <t>Please consider this applicant as a candidate for:</t>
  </si>
  <si>
    <t xml:space="preserve">    Star Finalist in Agribusiness</t>
  </si>
  <si>
    <t xml:space="preserve">    Star Finalist in Agriscience</t>
  </si>
  <si>
    <t xml:space="preserve">    Star Finalist in Agricultural Placement</t>
  </si>
  <si>
    <t xml:space="preserve">    Star Finalist in Agricultural Production</t>
  </si>
  <si>
    <t xml:space="preserve"> has a satisfactory scholastic record. </t>
  </si>
  <si>
    <t>Type and Source of Income</t>
  </si>
  <si>
    <t>Amount</t>
  </si>
  <si>
    <t>A.   Total Other Earned Income</t>
  </si>
  <si>
    <t>Candidate’s Income Other Than Earnings</t>
  </si>
  <si>
    <t>Type and Source of Non-Earned Income</t>
  </si>
  <si>
    <t>Achievements Made</t>
  </si>
  <si>
    <t>Total Non-SAE Related Income (A + B)</t>
  </si>
  <si>
    <t xml:space="preserve">Efficiency Factors: </t>
  </si>
  <si>
    <t>Candidate’s Financial Statement</t>
  </si>
  <si>
    <t>A</t>
  </si>
  <si>
    <t>B</t>
  </si>
  <si>
    <t>C</t>
  </si>
  <si>
    <t>Productively Invested Assets</t>
  </si>
  <si>
    <t>(+ or -)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</si>
  <si>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Cash on-hand, checking and savings accounts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</si>
  <si>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Notes and bonds (values)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</si>
  <si>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FFA thrift account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</si>
  <si>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Other (specify)</t>
    </r>
  </si>
  <si>
    <r>
      <t>6.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Total Productively Invested Assets</t>
    </r>
  </si>
  <si>
    <t>OTHER ASSETS</t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</si>
  <si>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Personal share of auto (non-SAE portion)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</si>
  <si>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</si>
  <si>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</si>
  <si>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12.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Other Assets</t>
    </r>
  </si>
  <si>
    <r>
      <t>13.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Assets (line 6 + line 12)</t>
    </r>
  </si>
  <si>
    <t>PRODUCTIVELY INVESTED LIABILITIES (SAE)</t>
  </si>
  <si>
    <r>
      <t>14.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Unpaid bills</t>
    </r>
  </si>
  <si>
    <r>
      <t>15.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Notes and mortgages to be paid</t>
    </r>
  </si>
  <si>
    <r>
      <t>16.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</si>
  <si>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</si>
  <si>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18.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Productively Invested Liabilities</t>
    </r>
  </si>
  <si>
    <t>OTHER LIABILITIES</t>
  </si>
  <si>
    <r>
      <t>19.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Unpaid bills</t>
    </r>
  </si>
  <si>
    <r>
      <t>20.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Notes and mortgages to be paid</t>
    </r>
  </si>
  <si>
    <r>
      <t>21.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Other Liabilities</t>
    </r>
  </si>
  <si>
    <r>
      <t>22.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Liabilities (line 18 + line 21)</t>
    </r>
  </si>
  <si>
    <r>
      <t>23.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NET WORTH (line 13 - line 22)</t>
    </r>
  </si>
  <si>
    <t>EARNINGS AND INVESTMENTS</t>
  </si>
  <si>
    <r>
      <t>24.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Productively Invested Equity in SAE</t>
    </r>
  </si>
  <si>
    <t>(Column C, line 6 - Column C, line 18</t>
  </si>
  <si>
    <t>*This value must be at least $1000.00</t>
  </si>
  <si>
    <r>
      <t>27.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Total SAE Related Earnings (line 25 + line 26)</t>
    </r>
  </si>
  <si>
    <r>
      <t>29.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Maximum Possible Increase in Net Worth (line 27 + line 28)</t>
    </r>
  </si>
  <si>
    <t>*This value must exceed “C” line 23</t>
  </si>
  <si>
    <t>Gain or Loss in Net Worth</t>
  </si>
  <si>
    <t>I. Candidate's investment land:</t>
  </si>
  <si>
    <t xml:space="preserve">  4.  Date of Birth/ Age</t>
  </si>
  <si>
    <t xml:space="preserve">  5.  Gender:</t>
  </si>
  <si>
    <t xml:space="preserve">  6.  Address: </t>
  </si>
  <si>
    <t xml:space="preserve">  7. Home Telephone number (including area code):</t>
  </si>
  <si>
    <t>10. Complete FFA Chapter Name:</t>
  </si>
  <si>
    <t>11. Chapter Number</t>
  </si>
  <si>
    <t xml:space="preserve">14. School Telephone Number (including area code): </t>
  </si>
  <si>
    <t>15. Chapter Advisor(s):</t>
  </si>
  <si>
    <t>p.1</t>
  </si>
  <si>
    <t>p.8</t>
  </si>
  <si>
    <t>p.9</t>
  </si>
  <si>
    <t>Candidate's Share Only !</t>
  </si>
  <si>
    <r>
      <t>7.  All  autochecks, pages 1, 2 &amp; 10 are either "OK", "TRUE" or "Qualifies".  (</t>
    </r>
    <r>
      <rPr>
        <u val="single"/>
        <sz val="10"/>
        <rFont val="Times New Roman"/>
        <family val="1"/>
      </rPr>
      <t>Exception:</t>
    </r>
    <r>
      <rPr>
        <sz val="10"/>
        <rFont val="Times New Roman"/>
        <family val="1"/>
      </rPr>
      <t xml:space="preserve"> lines a,b,c at the bottom of page 10, only </t>
    </r>
    <r>
      <rPr>
        <b/>
        <u val="single"/>
        <sz val="10"/>
        <rFont val="Times New Roman"/>
        <family val="1"/>
      </rPr>
      <t>one</t>
    </r>
    <r>
      <rPr>
        <u val="single"/>
        <sz val="10"/>
        <rFont val="Times New Roman"/>
        <family val="1"/>
      </rPr>
      <t xml:space="preserve"> of these three</t>
    </r>
    <r>
      <rPr>
        <sz val="10"/>
        <rFont val="Times New Roman"/>
        <family val="1"/>
      </rPr>
      <t xml:space="preserve"> must say "Qualifies".)</t>
    </r>
  </si>
  <si>
    <r>
      <t>25.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SAE Program Earnings (page 7)</t>
    </r>
  </si>
  <si>
    <r>
      <t>26.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SAE Program Earnings (page 8)</t>
    </r>
  </si>
  <si>
    <r>
      <t>28.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Total Non-SAE Related Earnings (page 9)</t>
    </r>
  </si>
  <si>
    <t>District Review Process</t>
  </si>
  <si>
    <t>1.  Each district will review each Iowa FFA Degree application and corresponding SAE records.</t>
  </si>
  <si>
    <r>
      <t xml:space="preserve">2.  Each district will forward a list of "Qualified" applicants to the state review committee </t>
    </r>
    <r>
      <rPr>
        <u val="single"/>
        <sz val="10"/>
        <rFont val="Times New Roman"/>
        <family val="1"/>
      </rPr>
      <t>within two days</t>
    </r>
    <r>
      <rPr>
        <sz val="10"/>
        <rFont val="Times New Roman"/>
        <family val="1"/>
      </rPr>
      <t xml:space="preserve"> of the intitial district review.</t>
    </r>
  </si>
  <si>
    <t>4.  Mail to:</t>
  </si>
  <si>
    <t>1. Obtain all signatures.</t>
  </si>
  <si>
    <t>a.  The date and time is indicated at the bottom of each page.</t>
  </si>
  <si>
    <t>b.  To verify that the automatic checklist is accurate, pages 5-11 MUST be printed at the same time.</t>
  </si>
  <si>
    <r>
      <t>IMPORTANT PRINTING NOTE:</t>
    </r>
    <r>
      <rPr>
        <sz val="10"/>
        <rFont val="Times New Roman"/>
        <family val="1"/>
      </rPr>
      <t xml:space="preserve"> </t>
    </r>
  </si>
  <si>
    <t>c.  Applications that do not have the same date and time at the bottom of pages 5-11 will NOT qualify.</t>
  </si>
  <si>
    <t>Final Iowa Degree Checklist and Instructions</t>
  </si>
  <si>
    <t xml:space="preserve">     - Select "Print" from the "File" menu at the top of the worksheet.</t>
  </si>
  <si>
    <t xml:space="preserve">     - In the lower left hand corner of the "Print Window" -- under "Print What" -- select "Entire Workbook".</t>
  </si>
  <si>
    <r>
      <t>TO PRINT all pages at the same time:</t>
    </r>
    <r>
      <rPr>
        <sz val="10"/>
        <rFont val="Times New Roman"/>
        <family val="1"/>
      </rPr>
      <t xml:space="preserve"> </t>
    </r>
  </si>
  <si>
    <t>Autochecks</t>
  </si>
  <si>
    <t xml:space="preserve">3.  Candidates that do not qualify are allowed to utilize the district appeal process. </t>
  </si>
  <si>
    <t>none</t>
  </si>
  <si>
    <t>Ag. Communications - E/P</t>
  </si>
  <si>
    <t>Ag. Mech. Design and Fabrication - E/P</t>
  </si>
  <si>
    <t>Ag. Mech. Energy Systems - E/P</t>
  </si>
  <si>
    <t>Ag. Mech. Repair &amp; Maint. - E/P</t>
  </si>
  <si>
    <t>Ag. Processing - E/P</t>
  </si>
  <si>
    <t>Ag. Sales - Entreprepreneurship</t>
  </si>
  <si>
    <t>Ag. Sales - Placement</t>
  </si>
  <si>
    <t>Ag. Services - E/P</t>
  </si>
  <si>
    <t>Beef Production - Entrepreneurship</t>
  </si>
  <si>
    <t>Beef Production - Placement</t>
  </si>
  <si>
    <t>Dairy Production - Entrepreneurship</t>
  </si>
  <si>
    <t>Dairy Production - Placement</t>
  </si>
  <si>
    <t>Diversified Ag. Producution - E/P</t>
  </si>
  <si>
    <t>Diversified Crop Production - E/P</t>
  </si>
  <si>
    <t>Diversified Livestock Production -Ent.</t>
  </si>
  <si>
    <t>Diversified Livestock Production - Place.</t>
  </si>
  <si>
    <t>Emerging Ag. Technology - E/P</t>
  </si>
  <si>
    <t>Environ. Sci. and Natural Res. Mgmt.- E/P</t>
  </si>
  <si>
    <t>Equine Science - Placement</t>
  </si>
  <si>
    <t>Equine Science - Entrepreneurship</t>
  </si>
  <si>
    <t>Fiber and/or Oil Crop Prod. - E/P</t>
  </si>
  <si>
    <t>Floriculture - E/P</t>
  </si>
  <si>
    <t>Food Science &amp; Technology - E/P</t>
  </si>
  <si>
    <t>Forage Production - E/P</t>
  </si>
  <si>
    <t>Forest Mgmt. &amp; Products - E/P</t>
  </si>
  <si>
    <t>Grain Production - Entrepreneurship</t>
  </si>
  <si>
    <t>Grain Production - Placement</t>
  </si>
  <si>
    <t>Home and/or Community Devel. - E/P</t>
  </si>
  <si>
    <t>Landscape Mgmt. - E/P</t>
  </si>
  <si>
    <t>Nursery Operations - E/P</t>
  </si>
  <si>
    <t>Outdoor Recreation - E/P</t>
  </si>
  <si>
    <t>Poultry Production - E/P</t>
  </si>
  <si>
    <t>Sheep Production - E/P</t>
  </si>
  <si>
    <t>Small Animal Prod. &amp; Care - Entre.</t>
  </si>
  <si>
    <t>Small Animal Prod. &amp; Care - Placement</t>
  </si>
  <si>
    <t>Specialty Animal Prod. - Entre.</t>
  </si>
  <si>
    <t>Specialty Animal Prod. - Placement</t>
  </si>
  <si>
    <t>Specialty Crop Production - E/P</t>
  </si>
  <si>
    <t>Swine Production - Entrepreneurship</t>
  </si>
  <si>
    <t>Swine Production - Placement</t>
  </si>
  <si>
    <t>Turf Grass Mgmt. - Entrepreneurship</t>
  </si>
  <si>
    <t>Turf Grass Mgmt. - Placement</t>
  </si>
  <si>
    <t>Vegetable Production - E/P</t>
  </si>
  <si>
    <t>Wildlife Prod. &amp; Mgmt. - Entrepre.</t>
  </si>
  <si>
    <t>Wildlife Prod. &amp; Mgmt. - Placement</t>
  </si>
  <si>
    <t>STAR CANDIDATE'S ONLY!  (Please attach this page on the back of the Iowa Degree application.)</t>
  </si>
  <si>
    <t>Click arrow to reveal menu.</t>
  </si>
  <si>
    <t>State Approved List of Activities</t>
  </si>
  <si>
    <t>Activities, Events &amp; Awards</t>
  </si>
  <si>
    <t>State Approved List of Activities can be found at the bottom of this page.  (Scroll down.)</t>
  </si>
  <si>
    <r>
      <t xml:space="preserve">b.  List 5 Different "APPROVED" Activities </t>
    </r>
    <r>
      <rPr>
        <b/>
        <u val="single"/>
        <sz val="10"/>
        <rFont val="Times New Roman"/>
        <family val="1"/>
      </rPr>
      <t>Above</t>
    </r>
    <r>
      <rPr>
        <b/>
        <sz val="10"/>
        <rFont val="Times New Roman"/>
        <family val="1"/>
      </rPr>
      <t xml:space="preserve"> the Chapter Level (Required - check state list, List only once.)</t>
    </r>
  </si>
  <si>
    <t>Iowa Agricultural Youth Institute</t>
  </si>
  <si>
    <t>Proficiency Award</t>
  </si>
  <si>
    <r>
      <t>a.  List Four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Different </t>
    </r>
    <r>
      <rPr>
        <b/>
        <sz val="10"/>
        <color indexed="10"/>
        <rFont val="Times New Roman"/>
        <family val="1"/>
      </rPr>
      <t xml:space="preserve">Local </t>
    </r>
    <r>
      <rPr>
        <b/>
        <sz val="10"/>
        <rFont val="Times New Roman"/>
        <family val="1"/>
      </rPr>
      <t>Activities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(Required)</t>
    </r>
  </si>
  <si>
    <t>District &amp;Sub-District FFA Activities</t>
  </si>
  <si>
    <t>State FFA Activities</t>
  </si>
  <si>
    <t>Iowa State Fair- FFA Activities</t>
  </si>
  <si>
    <t>National FFA Events</t>
  </si>
  <si>
    <t>FFA Leadership CDEs</t>
  </si>
  <si>
    <t>FFA Conferences and Conventions</t>
  </si>
  <si>
    <t>District FFA Activities</t>
  </si>
  <si>
    <t>FFA Awards</t>
  </si>
  <si>
    <t>Career Development Events</t>
  </si>
  <si>
    <t>Agricultural Sales</t>
  </si>
  <si>
    <t>Agricultural Marketing Plan</t>
  </si>
  <si>
    <t>Farm Business Management</t>
  </si>
  <si>
    <t>Agricultural Mechanics</t>
  </si>
  <si>
    <t>Agronomy</t>
  </si>
  <si>
    <t>Horse Evaluation</t>
  </si>
  <si>
    <t>Floriculture</t>
  </si>
  <si>
    <t>Nursery/Landscape</t>
  </si>
  <si>
    <t>Livestock Evaluation</t>
  </si>
  <si>
    <t>Meats Evaluation</t>
  </si>
  <si>
    <t>Dairy Cattle</t>
  </si>
  <si>
    <t>Dairy Cattle Handlers</t>
  </si>
  <si>
    <t>Dairy Foods</t>
  </si>
  <si>
    <t>Soils Evaluation</t>
  </si>
  <si>
    <t>FFA Chapter Exhibit/Hall of States Display</t>
  </si>
  <si>
    <t>FFA Secretary’s Record Book</t>
  </si>
  <si>
    <t>FFA Treasurer’s Record Book</t>
  </si>
  <si>
    <t>FFA Reporter’s Scrapbook</t>
  </si>
  <si>
    <t>FFA Public Relations Chapter Award</t>
  </si>
  <si>
    <t>FFA Journalism Chapter Reporter Award</t>
  </si>
  <si>
    <t>SAE/Ag Ed Publicity Chapter Award</t>
  </si>
  <si>
    <t>Star Greenhand</t>
  </si>
  <si>
    <t>Star in Agribusiness</t>
  </si>
  <si>
    <t>Rising Star Award</t>
  </si>
  <si>
    <t>FFA Agriscience Student Award</t>
  </si>
  <si>
    <t>Greenhand Fire-up</t>
  </si>
  <si>
    <t>District Leadership Camp for Chapter Officers</t>
  </si>
  <si>
    <t>Other Approved Activities at the District Level</t>
  </si>
  <si>
    <t>Official Delegates</t>
  </si>
  <si>
    <t>FFA Conference Committees</t>
  </si>
  <si>
    <t>Auditing Committee</t>
  </si>
  <si>
    <t>Nominating  Committee</t>
  </si>
  <si>
    <t>Program of Activities  Committee</t>
  </si>
  <si>
    <t>FFA Band</t>
  </si>
  <si>
    <t>FFA Chorus</t>
  </si>
  <si>
    <t>FFA Talent</t>
  </si>
  <si>
    <t>FFA Academic Achievement</t>
  </si>
  <si>
    <t>Massing of the Flags</t>
  </si>
  <si>
    <t>FFA Courtesy Corps</t>
  </si>
  <si>
    <t>Officer Candidate</t>
  </si>
  <si>
    <t>Chapter Representative</t>
  </si>
  <si>
    <t>FFA Public Speaking</t>
  </si>
  <si>
    <t>FFA Freshman Creed Speaking</t>
  </si>
  <si>
    <t>FFA Ag Broadcasting/Journalism</t>
  </si>
  <si>
    <t>FFA Conduct of Meetings</t>
  </si>
  <si>
    <t>FFA Parliamentary Procedure</t>
  </si>
  <si>
    <t>FFA Chapter Program</t>
  </si>
  <si>
    <t>FFA Job Interview</t>
  </si>
  <si>
    <t>FFA Ag Sales Leadership</t>
  </si>
  <si>
    <t>FFA Greenhand Quiz</t>
  </si>
  <si>
    <t>FFA Experience the Action</t>
  </si>
  <si>
    <t>FFA Ag Issues and Perceptions</t>
  </si>
  <si>
    <t>FFA Discussion Meet (out of school members only)</t>
  </si>
  <si>
    <t>Washington Leadership Conference</t>
  </si>
  <si>
    <t>FFA International Programs</t>
  </si>
  <si>
    <t>FFA Ag Entrepreneurship Award</t>
  </si>
  <si>
    <t>FFA Agriscience Fair</t>
  </si>
  <si>
    <t>FFA Scholarship Program</t>
  </si>
  <si>
    <t>FFA Tractor Restoration</t>
  </si>
  <si>
    <t>National Band</t>
  </si>
  <si>
    <t>National Chorus</t>
  </si>
  <si>
    <t>National CDEs</t>
  </si>
  <si>
    <t>National Courtesy Corps</t>
  </si>
  <si>
    <t>National Convention Delegates</t>
  </si>
  <si>
    <t>FFA Legislative Symposium</t>
  </si>
  <si>
    <t>State Leadership Conference for District Officers</t>
  </si>
  <si>
    <t>GROWMARK Essay Contest</t>
  </si>
  <si>
    <t>Other Officially Sponsored FFA Activities.  (Activities recognized by the District Officers as subdistrict level or district level coordinated and sponsored events.)</t>
  </si>
  <si>
    <t>ISF FFA Beef Show</t>
  </si>
  <si>
    <t>ISF FFA Dairy Cattle Show</t>
  </si>
  <si>
    <t>ISF FFA Dairy Goat Show</t>
  </si>
  <si>
    <t>ISF FFA Horse Show</t>
  </si>
  <si>
    <t>ISF FFA Rabbit Show</t>
  </si>
  <si>
    <t>ISF FFA Sheep Show</t>
  </si>
  <si>
    <t>ISF FFA Swine Show</t>
  </si>
  <si>
    <t>ISF FFA Showmanship Award</t>
  </si>
  <si>
    <t>ISF FFA Ag Mechanics Technology Show</t>
  </si>
  <si>
    <t>ISF FFA Demonstrations and Working Displays</t>
  </si>
  <si>
    <t>ISF FFA Floriculture Show</t>
  </si>
  <si>
    <t>ISF FFA Horticulture Show</t>
  </si>
  <si>
    <t>ISF FFA Photography Show</t>
  </si>
  <si>
    <t>ISF FFA State Exhibit</t>
  </si>
  <si>
    <t>ISF FFA Grandstand Ushers</t>
  </si>
  <si>
    <t>ISF FFA Stage Attendants</t>
  </si>
  <si>
    <t>ISF FFA Show Student Workers</t>
  </si>
  <si>
    <t>FFA Extemporaneous SpeAking</t>
  </si>
  <si>
    <r>
      <t xml:space="preserve">e.  School and Community Participation </t>
    </r>
    <r>
      <rPr>
        <b/>
        <sz val="10"/>
        <color indexed="10"/>
        <rFont val="Times New Roman"/>
        <family val="1"/>
      </rPr>
      <t>Outside</t>
    </r>
    <r>
      <rPr>
        <b/>
        <sz val="10"/>
        <rFont val="Times New Roman"/>
        <family val="1"/>
      </rPr>
      <t xml:space="preserve"> of FFA</t>
    </r>
  </si>
  <si>
    <t>Reference</t>
  </si>
  <si>
    <r>
      <t>Candidate's Share of SAE Inventory Statement  (</t>
    </r>
    <r>
      <rPr>
        <b/>
        <u val="single"/>
        <sz val="11"/>
        <rFont val="Times New Roman"/>
        <family val="1"/>
      </rPr>
      <t>Must</t>
    </r>
    <r>
      <rPr>
        <b/>
        <sz val="11"/>
        <rFont val="Times New Roman"/>
        <family val="1"/>
      </rPr>
      <t xml:space="preserve"> be documented in SAE records.) </t>
    </r>
  </si>
  <si>
    <t>Located job opportunities.</t>
  </si>
  <si>
    <t>Wrote a resume.</t>
  </si>
  <si>
    <t>Wrote a letter of application.</t>
  </si>
  <si>
    <t>Completed an employment application.</t>
  </si>
  <si>
    <t>Made an interview appointment.</t>
  </si>
  <si>
    <t>Interviewed for possible employment.</t>
  </si>
  <si>
    <t>Followed up on interview.</t>
  </si>
  <si>
    <t>Prepared a sales ticket.</t>
  </si>
  <si>
    <t>Calculated discounts.</t>
  </si>
  <si>
    <t>Determined tax exempt items.</t>
  </si>
  <si>
    <t>Calculated sales tax.</t>
  </si>
  <si>
    <t>Calculated wholesale costs and freight charges.</t>
  </si>
  <si>
    <t>Calculated overhead costs.</t>
  </si>
  <si>
    <t>Calculated mark-up and mark-down.</t>
  </si>
  <si>
    <t>Posted daily sales distribution.</t>
  </si>
  <si>
    <t>Posted accounts receivable.</t>
  </si>
  <si>
    <t>Selected and implemented an inventory system.</t>
  </si>
  <si>
    <t>Analyzed inventory records.</t>
  </si>
  <si>
    <t>Took inventory.</t>
  </si>
  <si>
    <t>Calculated depreciation.</t>
  </si>
  <si>
    <t>Operated computer.</t>
  </si>
  <si>
    <t>Prepared a profit/loss statement.</t>
  </si>
  <si>
    <t>Prepared agreements and contracts.</t>
  </si>
  <si>
    <t>Made correct change for a purchase.</t>
  </si>
  <si>
    <t>Developed modern telephone use procedures.</t>
  </si>
  <si>
    <t>Operated cash register.</t>
  </si>
  <si>
    <t>Operated 10 key adding machine.</t>
  </si>
  <si>
    <t>Operated credit card machine.</t>
  </si>
  <si>
    <t>Operated copy machine.</t>
  </si>
  <si>
    <t>Operated microfische machine.</t>
  </si>
  <si>
    <t>Operated weighing equipment.</t>
  </si>
  <si>
    <t>Calculated income tax withholding.</t>
  </si>
  <si>
    <t>Calculated FICA withholdings.</t>
  </si>
  <si>
    <t>Calculated benefit withholdings.</t>
  </si>
  <si>
    <t>Calculated personal property taxes.</t>
  </si>
  <si>
    <t>Calculated property tax.</t>
  </si>
  <si>
    <t>Prepared business income tax return.</t>
  </si>
  <si>
    <t>Established agribusiness credit.</t>
  </si>
  <si>
    <t>Prepared purchase order.</t>
  </si>
  <si>
    <t>Selected sources of borrowed funds.</t>
  </si>
  <si>
    <t>Prepared and issued bills of lading.</t>
  </si>
  <si>
    <t>Prepared and issued warehouse receipts.</t>
  </si>
  <si>
    <t>Set-up charge accounts.</t>
  </si>
  <si>
    <t>Prepared loan application.</t>
  </si>
  <si>
    <t>Wrote credit collection letter.</t>
  </si>
  <si>
    <t>Prepared a cash flow statement.</t>
  </si>
  <si>
    <t>Prepared a networth statement.</t>
  </si>
  <si>
    <t>Prepared a budget.</t>
  </si>
  <si>
    <t>Utilized product information.</t>
  </si>
  <si>
    <t>Prepared product information sheet.</t>
  </si>
  <si>
    <t>Prepared an advertising budget.</t>
  </si>
  <si>
    <t>Planned a one year advertising calendar.</t>
  </si>
  <si>
    <t>Prepared window display.</t>
  </si>
  <si>
    <t>Prepared individual product and product line displays.</t>
  </si>
  <si>
    <t>Prepared newspaper ads.</t>
  </si>
  <si>
    <t>Prepared newspaper articles.</t>
  </si>
  <si>
    <t>Prepared radio spot advertisements.</t>
  </si>
  <si>
    <t>Designed billboard advertisements.</t>
  </si>
  <si>
    <t>Prepared television advertisements.</t>
  </si>
  <si>
    <t>Prepared magazine advertisements.</t>
  </si>
  <si>
    <t>Prepared a list of potential customers.</t>
  </si>
  <si>
    <t>Collected customer information.</t>
  </si>
  <si>
    <t>Made sales appointment.</t>
  </si>
  <si>
    <t>Prepared sales greeting.</t>
  </si>
  <si>
    <t>Presented product knowledge.</t>
  </si>
  <si>
    <t>Closed the sale.</t>
  </si>
  <si>
    <t>Made a weekly appointment calendar.</t>
  </si>
  <si>
    <t>Cut, wrapped, and priced produce.</t>
  </si>
  <si>
    <t>Took instructions or directions.</t>
  </si>
  <si>
    <t>Relayed verbal and written messages.</t>
  </si>
  <si>
    <t>Greeted fellow employees and employers.</t>
  </si>
  <si>
    <t>Made and responded to introductions.</t>
  </si>
  <si>
    <t>Practiced accepted table manners.</t>
  </si>
  <si>
    <t>Interviewed a lender about obtaining a loan.</t>
  </si>
  <si>
    <t>Completed a loan application.</t>
  </si>
  <si>
    <t>Provided financial records to your lender to justify your loan.</t>
  </si>
  <si>
    <t>Completed inventory.</t>
  </si>
  <si>
    <t>Completed networth statement.</t>
  </si>
  <si>
    <t>Calculated farm financial ratios.</t>
  </si>
  <si>
    <t>Used financial ratios to identify strengths and weaknesses.</t>
  </si>
  <si>
    <t>Completed cash flow statement.</t>
  </si>
  <si>
    <t>Calculated true percent interest.</t>
  </si>
  <si>
    <t>Used computer program to assist with credit decisions.</t>
  </si>
  <si>
    <t>Completed an inventory of business assets.</t>
  </si>
  <si>
    <t>Completed a cash flow projection.</t>
  </si>
  <si>
    <t>Completed a networth statement.</t>
  </si>
  <si>
    <t>Completed a profit or loss summary.</t>
  </si>
  <si>
    <t>Calculated depreciation on preciable assets.</t>
  </si>
  <si>
    <t>Calculated efficiency factors.</t>
  </si>
  <si>
    <t>Completed a partial budget.</t>
  </si>
  <si>
    <t>Completed a detailed business agreement.</t>
  </si>
  <si>
    <t>Analyzed several alternatives to determine best return for your investment.</t>
  </si>
  <si>
    <t>Completed an enterprise budget.</t>
  </si>
  <si>
    <t>Completed a whole farm budget.</t>
  </si>
  <si>
    <t>Completed a cash flow summary.</t>
  </si>
  <si>
    <t>Completed a Schedule F tax form.</t>
  </si>
  <si>
    <t>Calculated income tax payable.</t>
  </si>
  <si>
    <t>Developed an organized system for filing farm records.</t>
  </si>
  <si>
    <t>Utilized a computer to assist with record keeping.</t>
  </si>
  <si>
    <t>Kept abreast of latest marketing information through services such as Data Transmission Networking.</t>
  </si>
  <si>
    <t>Developed a marketing plan.</t>
  </si>
  <si>
    <t>Utilized forward contracts to sell ag products.</t>
  </si>
  <si>
    <t>Utilized future contracts to sell ag products.</t>
  </si>
  <si>
    <t>Utilized options in marketing ag products.</t>
  </si>
  <si>
    <t>Sold livestock on grade and yield.</t>
  </si>
  <si>
    <t>Sold milk or cheese on per pound value.</t>
  </si>
  <si>
    <t>Fed cattle for a specific type of market demand.</t>
  </si>
  <si>
    <t>Calculated marketing commission fees.</t>
  </si>
  <si>
    <t>Operated ventilation in grain storage facilities to maintain grain quality.</t>
  </si>
  <si>
    <t>Tested corn and soybeans for nutrient content.</t>
  </si>
  <si>
    <t>Used government programs to receive a better price when marketing grain products.</t>
  </si>
  <si>
    <t>Recorded and charted futures and/or current prices.</t>
  </si>
  <si>
    <t>Identified and selected computer hardware.</t>
  </si>
  <si>
    <t>Identified and selected computer software.</t>
  </si>
  <si>
    <t>Followed suggested procedures to turn on a computer.</t>
  </si>
  <si>
    <t>Booted software.</t>
  </si>
  <si>
    <t>Identified keys and functions of keyboard.</t>
  </si>
  <si>
    <t>Used and cared for computer disks.</t>
  </si>
  <si>
    <t>Used and cared for computer and printer.</t>
  </si>
  <si>
    <t>Used selected software.</t>
  </si>
  <si>
    <t>Used utility (format, copy, etc.) commands.</t>
  </si>
  <si>
    <t>Adopted computerized SAE records.</t>
  </si>
  <si>
    <t>Wrote a computer program.</t>
  </si>
  <si>
    <t>Utilized word processing program.</t>
  </si>
  <si>
    <t>Used computer programs for decision aids in agriculture.</t>
  </si>
  <si>
    <t>Used computer to access online database.</t>
  </si>
  <si>
    <t>Conducted search for informational materials on an online database.</t>
  </si>
  <si>
    <t>Utilized materials from database classroom assignments.</t>
  </si>
  <si>
    <t>Corresponded via electronic mail.</t>
  </si>
  <si>
    <t>Placed order to FFA supply service with computer.</t>
  </si>
  <si>
    <t>Protected and maintained computer hardware.</t>
  </si>
  <si>
    <t>Developed spreadsheet template.</t>
  </si>
  <si>
    <t>Developed database file.</t>
  </si>
  <si>
    <t>Wrote news article.</t>
  </si>
  <si>
    <t>Wrote feature article.</t>
  </si>
  <si>
    <t>Wrote magazine article.</t>
  </si>
  <si>
    <t>Laid out newspaper and/or magazine advertisement.</t>
  </si>
  <si>
    <t>Sold newspaper and/or magazine advertisement.</t>
  </si>
  <si>
    <t>Wrote radio advertisement.</t>
  </si>
  <si>
    <t>Sold radio advertisement.</t>
  </si>
  <si>
    <t>Recorded radio advertisement.</t>
  </si>
  <si>
    <t>Conducted radio interview.</t>
  </si>
  <si>
    <t>Pasted newspaper layout.</t>
  </si>
  <si>
    <t>Operated 35mm camera.</t>
  </si>
  <si>
    <t>Developed black and white prints.</t>
  </si>
  <si>
    <t>Developed color prints.</t>
  </si>
  <si>
    <t>Prepared slide set.</t>
  </si>
  <si>
    <t>Prepared slide script.</t>
  </si>
  <si>
    <t>Prepared television advertisement.</t>
  </si>
  <si>
    <t>Sold television advertisement.</t>
  </si>
  <si>
    <t>Taped television advertisement.</t>
  </si>
  <si>
    <t>Planned video program.</t>
  </si>
  <si>
    <t>Taped video program.</t>
  </si>
  <si>
    <t>Operated wax extractor.</t>
  </si>
  <si>
    <t>Identified queen, drone, and worker bees.</t>
  </si>
  <si>
    <t>Operated a bee smoker.</t>
  </si>
  <si>
    <t>Constructed a beehive.</t>
  </si>
  <si>
    <t>Selected proper clothing when working around the beehive.</t>
  </si>
  <si>
    <t>Used a bee brush.</t>
  </si>
  <si>
    <t>Placed bees into the hive.</t>
  </si>
  <si>
    <t>Identified signs of swarming.</t>
  </si>
  <si>
    <t>Added brood chambers.</t>
  </si>
  <si>
    <t>Added a honey super.</t>
  </si>
  <si>
    <t>Harvested honey.</t>
  </si>
  <si>
    <t>Detected indicators leading to robbing amongst hives.</t>
  </si>
  <si>
    <t>Identified diseases present in hive.</t>
  </si>
  <si>
    <t>Re-queened a weak hive.</t>
  </si>
  <si>
    <t>Combined weak colonies into one strong hive.</t>
  </si>
  <si>
    <t>Before birth, vaccinated cows with E. coli vaccine to prevent scours in calves.</t>
  </si>
  <si>
    <t>Aided the cow during calving.</t>
  </si>
  <si>
    <t>Weighed the calves at birth.</t>
  </si>
  <si>
    <t>Implanted a young calf.</t>
  </si>
  <si>
    <t>Ear tagged, tattooed, or branded for identification.</t>
  </si>
  <si>
    <t>Castrated a calf with a knife, emasculator, or elastrator.</t>
  </si>
  <si>
    <t>Dehorned a calf with saw, electric, or caustic acid.</t>
  </si>
  <si>
    <t>Selected a creep feed for calves.</t>
  </si>
  <si>
    <t>Took temperature of the animal.</t>
  </si>
  <si>
    <t>Checked and treated for pinkeye.</t>
  </si>
  <si>
    <t>Controlled flies by ear tags, spraying, dust bags, etc.</t>
  </si>
  <si>
    <r>
      <t>Processed calves by vaccinating with IRB, Pl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clostridial group, pasteurella, and hemaphilus.</t>
    </r>
  </si>
  <si>
    <t>Grubbed calves.</t>
  </si>
  <si>
    <t>Wormed calves.</t>
  </si>
  <si>
    <t>Vaccinated calves for BVD.</t>
  </si>
  <si>
    <t>Made application for breed registration.</t>
  </si>
  <si>
    <t>Preconditioned feeder calves.</t>
  </si>
  <si>
    <t>Calculated adjusted weaning and yearling weights and ratios.</t>
  </si>
  <si>
    <t>Measured shoulder height and/or height of a beef animal.</t>
  </si>
  <si>
    <t>Selected herd replacements by visual observation and performance records.</t>
  </si>
  <si>
    <t>Formulated a balanced ration in respect to breeding, gestation, and lactation.</t>
  </si>
  <si>
    <t>Sampled feed for analysis.</t>
  </si>
  <si>
    <t>Adjusted ration based on feed analysis.</t>
  </si>
  <si>
    <t>Pregnancy checked cows.</t>
  </si>
  <si>
    <t>Treated for lice and/or scabies.</t>
  </si>
  <si>
    <t>Calendarized breeding schedule.</t>
  </si>
  <si>
    <t>Selected herd sires on visual observation, and performance records.</t>
  </si>
  <si>
    <t>Semen teste bulls.</t>
  </si>
  <si>
    <t>Condition scored cows and bulls.</t>
  </si>
  <si>
    <t>Vaccinated cows for vibroisis, IBR, and leptospirosis prior to breeding.</t>
  </si>
  <si>
    <t>Detected cows in heat.</t>
  </si>
  <si>
    <t>Selected and purchased semen from outstanding A.I. Sires to improve beef herd.</t>
  </si>
  <si>
    <t>Artificially inseminated a cow.</t>
  </si>
  <si>
    <t>Synchronized heifers/cows with lutalyse or synchromate B.</t>
  </si>
  <si>
    <t>Selected mating for an embryo transplant.</t>
  </si>
  <si>
    <t>Using average gestation length, calculated calving date.</t>
  </si>
  <si>
    <t>Culled herd based on records and visual observation.</t>
  </si>
  <si>
    <t>Promoted your beef breeding program in a publication.</t>
  </si>
  <si>
    <t>Kept accurate records and analyzed them at the conclusion of the year.</t>
  </si>
  <si>
    <t>Used a computer for record keeping and making management decisions.</t>
  </si>
  <si>
    <t>Used a scenario to evaluate a judging class.</t>
  </si>
  <si>
    <t>Presented oral reasons when judging breeding beef.</t>
  </si>
  <si>
    <t>Developed a beef feeder enterprise budget.</t>
  </si>
  <si>
    <t>Identified feeder cattle grades.</t>
  </si>
  <si>
    <t>Selected feeders that best fit the objectives of the beef program.</t>
  </si>
  <si>
    <t>Preconditioned feeder cattle.</t>
  </si>
  <si>
    <t>Implanted feed-lot animals at purchase time.</t>
  </si>
  <si>
    <t>Properly processed newly purchased calves.</t>
  </si>
  <si>
    <t>Started cattle on feed properly.</t>
  </si>
  <si>
    <t>Provided proper amount and quality of water.</t>
  </si>
  <si>
    <t>Determined animal housing requirements including space, ventilation, waste handling, and water.</t>
  </si>
  <si>
    <t>Read and understood ingredients of feed tags.</t>
  </si>
  <si>
    <t>Formulated a balanced ration for efficient gain.</t>
  </si>
  <si>
    <t>Calculated the protein percentage of a ration.</t>
  </si>
  <si>
    <t>Computed the most economical ration.</t>
  </si>
  <si>
    <t>Adjusted the ration for desired finished weight and time.</t>
  </si>
  <si>
    <t>Sampled feed for analysis of nutrients.</t>
  </si>
  <si>
    <t>Identified symptoms of parasites, diseases, or injuries.</t>
  </si>
  <si>
    <t>Treated and removed warts.</t>
  </si>
  <si>
    <t>Treated for bloat.</t>
  </si>
  <si>
    <t>Treated for footrot.</t>
  </si>
  <si>
    <t>Treated for lice.</t>
  </si>
  <si>
    <t>Treated for ring worm.</t>
  </si>
  <si>
    <t>Treated for cattle grubs.</t>
  </si>
  <si>
    <t>Sprayed to control flies.</t>
  </si>
  <si>
    <t>Administered medication orally.</t>
  </si>
  <si>
    <t>Administered medication through feed.</t>
  </si>
  <si>
    <t>Administered medication by injection.</t>
  </si>
  <si>
    <t>Trimmed hooves.</t>
  </si>
  <si>
    <t>Trained animals to lead.</t>
  </si>
  <si>
    <t>Fitted and groomed animals for show or sale.</t>
  </si>
  <si>
    <t>Calculated break even price.</t>
  </si>
  <si>
    <t>Determined profitability of selling grade-and-yield basis.</t>
  </si>
  <si>
    <t>Determined profitability of selling cattle by use of a forward contract.</t>
  </si>
  <si>
    <t>Determined quality and cutability of a carcass.</t>
  </si>
  <si>
    <t>Estimated the quality and cutability grade of a live animal.</t>
  </si>
  <si>
    <t>Estimated backfat and rib eye of a live animal.</t>
  </si>
  <si>
    <t>Charted prices of market cattle.</t>
  </si>
  <si>
    <t>Calculated ADG and feed efficiency.</t>
  </si>
  <si>
    <t>Used a computer for record keeping and management decisions.</t>
  </si>
  <si>
    <t>Kept accurate records and analyzed them at the conclusion of the feeding period.</t>
  </si>
  <si>
    <t>Identified wholesale and retail beef meat cuts.</t>
  </si>
  <si>
    <t>Made a nose print and/or read a nose print for identification purposes.</t>
  </si>
  <si>
    <t>Used a scenario to evaluate a market beef judging class.</t>
  </si>
  <si>
    <t>Presented oral reasons when judging market beef.</t>
  </si>
  <si>
    <t>Tested milk sample for level of sematic cell count.</t>
  </si>
  <si>
    <t>Used and interpreted DHIA production records.</t>
  </si>
  <si>
    <t>Selected heifers using DHIA production records.</t>
  </si>
  <si>
    <t>Culled cows using DHIA production records</t>
  </si>
  <si>
    <t>Treated cow suffering bloat.</t>
  </si>
  <si>
    <t>Milked cows properly.</t>
  </si>
  <si>
    <t>Designed a dairy production facility.</t>
  </si>
  <si>
    <t>Linear classified dairy animals.</t>
  </si>
  <si>
    <t>Washed cows udder and teats before each milking.</t>
  </si>
  <si>
    <t>Applied teat dip after each milking.</t>
  </si>
  <si>
    <t>Tested milk for butterfat.</t>
  </si>
  <si>
    <t>Tested milk for protein, lactose, and minerals or Solids-Not-Fat.</t>
  </si>
  <si>
    <t>Used strip cup to detect mastitis.</t>
  </si>
  <si>
    <t>Balanced a ration according to quality of feeds available.</t>
  </si>
  <si>
    <t>Kept herd health records.</t>
  </si>
  <si>
    <t>Developed and administered parasite control program for the herd.</t>
  </si>
  <si>
    <t>Treated cows for fly control.</t>
  </si>
  <si>
    <t>Trimmed cows' hooves.</t>
  </si>
  <si>
    <t>Identified cows for records.</t>
  </si>
  <si>
    <t>Sanitized milking equipment.</t>
  </si>
  <si>
    <t>Developed a dry cow program.</t>
  </si>
  <si>
    <t>Kept breeding records.</t>
  </si>
  <si>
    <t>Removed extra teats from dairy heifer.</t>
  </si>
  <si>
    <t>Vaccinated cows with approved vaccines.</t>
  </si>
  <si>
    <t>Administered medication to calves.</t>
  </si>
  <si>
    <t>Sanitized calf feeding equipment.</t>
  </si>
  <si>
    <t>Disinfected navel of calf.</t>
  </si>
  <si>
    <t>Dehorned calf.</t>
  </si>
  <si>
    <t>Properly stored clostrum for future use.</t>
  </si>
  <si>
    <t>Castrated bull calf.</t>
  </si>
  <si>
    <t>Fed calf milk replacer.</t>
  </si>
  <si>
    <t>Detected cow in heat.</t>
  </si>
  <si>
    <t>Artificially inseminated cow.</t>
  </si>
  <si>
    <t>Clipped and prepared dairy animal for show or sale.</t>
  </si>
  <si>
    <t>Clipped udders, flanks, and belly for cleanliness in milking.</t>
  </si>
  <si>
    <t>Exhibited dairy animal.</t>
  </si>
  <si>
    <t>Prepared registration papers for purebred animals.</t>
  </si>
  <si>
    <t>Selected dairy animals using physical appearance, production records, and pedigrees.</t>
  </si>
  <si>
    <t>Identified milk flavors and scored milk.</t>
  </si>
  <si>
    <t>Promoted dairy products on a local level.</t>
  </si>
  <si>
    <t>Calculated end product pricing system for milk.</t>
  </si>
  <si>
    <t>Presented oral reasons when judging dairy animals.</t>
  </si>
  <si>
    <t>Selected doe by milk production records.</t>
  </si>
  <si>
    <t>Selected bucks from production tested stock.</t>
  </si>
  <si>
    <t>Artificially inseminated a doe.</t>
  </si>
  <si>
    <t>Selected and administered wormer to goats.</t>
  </si>
  <si>
    <t>Treated goats for external parasites.</t>
  </si>
  <si>
    <t>Applied medication for disease control.</t>
  </si>
  <si>
    <t>Treated goats for bloat.</t>
  </si>
  <si>
    <t>Presented oral reasons when judging breeding sheep.</t>
  </si>
  <si>
    <t>Developed a feeder lamb budget.</t>
  </si>
  <si>
    <t>Selected feeders that best fit the objectives of the program.</t>
  </si>
  <si>
    <t>Determined animal housing requirements, including space, ventilation, waste handling, and water.</t>
  </si>
  <si>
    <t>Determined proper pen size.</t>
  </si>
  <si>
    <t>Selected feed based on feed tag analysis.</t>
  </si>
  <si>
    <t>Calculated the protein percent of a ration.</t>
  </si>
  <si>
    <t>Calculated the most economical ration.</t>
  </si>
  <si>
    <t>Adjusted ration for desired finish weight and time.</t>
  </si>
  <si>
    <t>Vaccinated lambs for: a) enterotoxemia; b) sore mouth; c) internal/external parasites.</t>
  </si>
  <si>
    <t>Sheared lambs during summer to improve average daily gain and reduce stress.</t>
  </si>
  <si>
    <t>Fitted lamb for show and exhibited a lamb.</t>
  </si>
  <si>
    <t>Used marketing outlets:  a) tele-auction; b) direct; c) sale barn and d) other.</t>
  </si>
  <si>
    <t>Estimated the quality grade of a live animal.</t>
  </si>
  <si>
    <t>Estimated backfat and loin eye of a live animal.</t>
  </si>
  <si>
    <t>Calculated average daily gain and feed efficiency.</t>
  </si>
  <si>
    <t>Used a computer for record keeping and other management decisions.</t>
  </si>
  <si>
    <t>Tattooed lamb for identification.</t>
  </si>
  <si>
    <t>Planned and participated in lamb wool promotional events.</t>
  </si>
  <si>
    <t>Identified wholesale and retail lamb meat cuts.</t>
  </si>
  <si>
    <t>Used a scenario to evaluate a market lamb judging class.</t>
  </si>
  <si>
    <t>Justified your placing on a judging class by giving oral reasons.</t>
  </si>
  <si>
    <t>Selected replacement gilts by visual appraisal.</t>
  </si>
  <si>
    <t>Selected replacement gilts by using sow productivity records.</t>
  </si>
  <si>
    <t>Flushed sows and gilts before breeding.</t>
  </si>
  <si>
    <t>Pen bred or hand-mated sows and gilts.</t>
  </si>
  <si>
    <t>Balanced a ration for hogs of a given age group.</t>
  </si>
  <si>
    <t>Scrubbed sows before placing in farrowing facility.</t>
  </si>
  <si>
    <t>Selected a farrowing ration.</t>
  </si>
  <si>
    <t>Calculated sow productivity index.</t>
  </si>
  <si>
    <t>Collected semen from boar.</t>
  </si>
  <si>
    <t>Determined sperm content of boar semen.</t>
  </si>
  <si>
    <t>Used extender in boar semen.</t>
  </si>
  <si>
    <t>Registered or transferred pedigree information of purebred hogs.</t>
  </si>
  <si>
    <t>Detected heat in sows or gilts.</t>
  </si>
  <si>
    <t>Synchronized estrus in replacement gilts.</t>
  </si>
  <si>
    <t>Identified sows and gilts for management purposes.</t>
  </si>
  <si>
    <t>Culled breeding herd.</t>
  </si>
  <si>
    <t>Monitored and controlled feeding level of breeding swine.</t>
  </si>
  <si>
    <t>Selected farrowing equipment and flooring alternatives.</t>
  </si>
  <si>
    <t>Clipped and treated navel cords of baby pigs.</t>
  </si>
  <si>
    <t>Ear-notched baby pigs.</t>
  </si>
  <si>
    <t>Docked tails on baby pigs.</t>
  </si>
  <si>
    <t>Treated pigs to prevent anemia.</t>
  </si>
  <si>
    <t>Clipped needle teeth on baby pigs.</t>
  </si>
  <si>
    <t>Castrated pigs.</t>
  </si>
  <si>
    <t>Treated pigs for lice and mange using spray or injectable products.</t>
  </si>
  <si>
    <t>Weaned pigs properly.</t>
  </si>
  <si>
    <t>Kept accurate breeding and farrowing records of sows and gilts.</t>
  </si>
  <si>
    <t>Selected boars using performance records from reputable firm or test station.</t>
  </si>
  <si>
    <t>Kept an accurate record of feed consumed and calculated feed efficiency.</t>
  </si>
  <si>
    <t>Cleaned and disinfected all hog facilities and equipment between groups.</t>
  </si>
  <si>
    <t>Probed or used electronic machine to determine backfat and loin eye size.</t>
  </si>
  <si>
    <t>Artificially inseminated sows or gilts.</t>
  </si>
  <si>
    <t>Monitored and recorded health level of swine herd.</t>
  </si>
  <si>
    <t>Used ultrasound to determine pregnancy of sows and gilts.</t>
  </si>
  <si>
    <t>Administered approved vaccines intramuscularly or subcutaneously.</t>
  </si>
  <si>
    <t>Administered vaccine according to label instructions.</t>
  </si>
  <si>
    <t>Planned and recorded vaccination schedule for breeding herd.</t>
  </si>
  <si>
    <t>Selected and administered a wormer for appropriate age pigs.</t>
  </si>
  <si>
    <t>Computerized swine records.</t>
  </si>
  <si>
    <t>Determined feeder and waterer space needed for hogs.</t>
  </si>
  <si>
    <t>Calculated average daily gain for market hogs.</t>
  </si>
  <si>
    <t>Operated a scale to sort market weight hogs.</t>
  </si>
  <si>
    <t>Determined best market strategy.</t>
  </si>
  <si>
    <t>Read and interpreted grade and yield report.</t>
  </si>
  <si>
    <t>Properly prepared a pig for showing.</t>
  </si>
  <si>
    <t>Exhibited hogs using proper showing techniques.</t>
  </si>
  <si>
    <t>Rung pigs as needed.</t>
  </si>
  <si>
    <t>Selected and administered treatment of swine for acquired diseases.</t>
  </si>
  <si>
    <t>Took the temperature of a pig.</t>
  </si>
  <si>
    <t>Determined facility needs for various aged pigs.</t>
  </si>
  <si>
    <t>Prepared a swine enterprise budget.</t>
  </si>
  <si>
    <t>Adjusted ventilation in swine building.</t>
  </si>
  <si>
    <t>Traced and measured actual loin eye area.</t>
  </si>
  <si>
    <t>Measured backfat on swine carcass.</t>
  </si>
  <si>
    <t>Prepared feature article promoting pork.</t>
  </si>
  <si>
    <t>Prepared sales presentation for merchandising pork products.</t>
  </si>
  <si>
    <t>Used telephone to acquire each hog price bid before marketing.</t>
  </si>
  <si>
    <t>Identified wholesale and retail pork meat cuts.</t>
  </si>
  <si>
    <t>Calculated lean pork value of market hogs.</t>
  </si>
  <si>
    <t>Used a scenario to evaluate a swine judging class.</t>
  </si>
  <si>
    <t>Presented oral reasons to justify your placing of a swine judging class.</t>
  </si>
  <si>
    <t>Developed a budget or cash flow for corn production.</t>
  </si>
  <si>
    <t>Used the Iowa Corn Yield Test results to determine varieties to plant.</t>
  </si>
  <si>
    <t>Calendarized varieties and prepared a variety planting chart.</t>
  </si>
  <si>
    <t>Determined crop insurance needs.</t>
  </si>
  <si>
    <t>Kept records on gross income, expenses, and net income.</t>
  </si>
  <si>
    <t>Kept records on pesticides used, rate applied, and field map.</t>
  </si>
  <si>
    <t>Kept records on fertilizer and lime applied.</t>
  </si>
  <si>
    <t>Kept records on field operation dates (i.e. planting, cultivation, harvest, etc.)</t>
  </si>
  <si>
    <t>Kept records on weather conditions (i.e. rainfall, hail, etc.)</t>
  </si>
  <si>
    <t>Planned a crop rotation.</t>
  </si>
  <si>
    <t>Took an accurate, representative soil sample.</t>
  </si>
  <si>
    <t>Interpreted soil test results and applied recommended fertilizer rates.</t>
  </si>
  <si>
    <t>Calibrated fertilizer or liming equipment.</t>
  </si>
  <si>
    <t>Applied lime.</t>
  </si>
  <si>
    <t>Applied dry fertilizer.</t>
  </si>
  <si>
    <t>Applied liquid fertilizer.</t>
  </si>
  <si>
    <t>Applied anhydrous ammonia.</t>
  </si>
  <si>
    <t>Applied manure and adjusted fertilizer recommendation.</t>
  </si>
  <si>
    <t>Made a leaf analysis during the growing season.</t>
  </si>
  <si>
    <t>Evaluated and eliminated drainage or erosion problem.</t>
  </si>
  <si>
    <t>Conducted a home yield test plot.</t>
  </si>
  <si>
    <t>Conducted a yield check.</t>
  </si>
  <si>
    <t>Operated the following equipment: a) plow, chisel, and other primary tillage; b) field cultivator; c) disk; and d) cultimulcher.</t>
  </si>
  <si>
    <t>Compared conservation tillage to conventional tillage.</t>
  </si>
  <si>
    <t>Took soil temperatures before planting.</t>
  </si>
  <si>
    <t>Made planter adjustments: a) starter fertilizer; b) plant population (according to variety and condition); c) planting depth (according to condition); and d) insecticide rate.</t>
  </si>
  <si>
    <t>Operated a corn planter.</t>
  </si>
  <si>
    <t>Scouted for problem pests.</t>
  </si>
  <si>
    <t>Developed a pesticide field map.</t>
  </si>
  <si>
    <t>Determined economic threshold prior to treatment for pests.</t>
  </si>
  <si>
    <t>Identified growth stages of corn to help ensure proper pesticide application.</t>
  </si>
  <si>
    <t>Selected and applied proper pesticide.</t>
  </si>
  <si>
    <t>Selected method of application.</t>
  </si>
  <si>
    <t>Calibrated and operated sprayer.</t>
  </si>
  <si>
    <t>Selected method of mechanical weed control.</t>
  </si>
  <si>
    <t>Operated rotary hoe.</t>
  </si>
  <si>
    <t>Operated and adjusted a cultivator.</t>
  </si>
  <si>
    <t>Tested crop for moisture content.</t>
  </si>
  <si>
    <t>Completed preharvest maintenance and adjustments.</t>
  </si>
  <si>
    <t>Operated and adjusted harvesting equipment to minimize losses.</t>
  </si>
  <si>
    <t>Calculated harvest losses.</t>
  </si>
  <si>
    <t>Prepared storage facility: a) cleaned grain of foreign material; b) treated grain with insecticides; and c) checked equipment for proper operation and maintenance before harvest.</t>
  </si>
  <si>
    <t>Dried grain to proper storage moisture.</t>
  </si>
  <si>
    <t>Checked grain in storage regularly.</t>
  </si>
  <si>
    <t>Aerated grain timely.</t>
  </si>
  <si>
    <t>Applied rodenticide.</t>
  </si>
  <si>
    <t>Prepared corn for exhibiting in a crop show.</t>
  </si>
  <si>
    <t>Identified market outlets.</t>
  </si>
  <si>
    <t>Forward contracted with: a) local elevator; and/or b) Board of Trade</t>
  </si>
  <si>
    <t>Graded grain.</t>
  </si>
  <si>
    <t>Promoted corn by becoming a member of the county or state corn production association.</t>
  </si>
  <si>
    <t>Selected and subscribed to market information.</t>
  </si>
  <si>
    <t>Calculated yields.</t>
  </si>
  <si>
    <t>Measured land and calculated acreage.</t>
  </si>
  <si>
    <t>Applied for and secured a commodity credit corporation loan.</t>
  </si>
  <si>
    <t>Identified forage grasses.</t>
  </si>
  <si>
    <t>Identified forage legumes.</t>
  </si>
  <si>
    <t>Selected the correct forage for a specific purpose.</t>
  </si>
  <si>
    <t>Budgeted costs and returns.</t>
  </si>
  <si>
    <t>Developed rental or leasing arrangements.</t>
  </si>
  <si>
    <t>Computed the carrying capacity of pastures.</t>
  </si>
  <si>
    <t>Collected soil samples for analysis.</t>
  </si>
  <si>
    <t>Developed and used a fertilization program for forage crops.</t>
  </si>
  <si>
    <t>Calibrated fertilizing equipment.</t>
  </si>
  <si>
    <t>Evaluated the old stand of forage and determined practices and procedures needed to improve the stand.</t>
  </si>
  <si>
    <t>Determined seeding rates and depths of planting.</t>
  </si>
  <si>
    <t>Prepared seedbed.</t>
  </si>
  <si>
    <t>Tested seed for germination.</t>
  </si>
  <si>
    <t>Selected varieties of forage seed.</t>
  </si>
  <si>
    <t>Inoculated seed.</t>
  </si>
  <si>
    <t>Broadcasted or used an end-gate seeder.</t>
  </si>
  <si>
    <t>Calibrated a grain drill.</t>
  </si>
  <si>
    <t>Frost seeded pastures.</t>
  </si>
  <si>
    <t>Selected proper pesticide(s) to be used on forage.</t>
  </si>
  <si>
    <t>Determined maturity stage for harvest.</t>
  </si>
  <si>
    <t>Determined optimum moisture content for beginning machine harvest.</t>
  </si>
  <si>
    <t>Maintained and adjusted machines used in harvesting forages.</t>
  </si>
  <si>
    <t>Operated a mower or mower conditioner.</t>
  </si>
  <si>
    <t>Crimped or conditioned hay.</t>
  </si>
  <si>
    <t>Operated a large round baler.</t>
  </si>
  <si>
    <t>Operated a conventional square baler.</t>
  </si>
  <si>
    <t>Operated a forage chopper.</t>
  </si>
  <si>
    <t>Operated a forage stacker.</t>
  </si>
  <si>
    <t>Sampled forage for analysis of nutrient content.</t>
  </si>
  <si>
    <t>Determined market value of forage.</t>
  </si>
  <si>
    <t>Developed and used a marketing plan.</t>
  </si>
  <si>
    <t>Exhibited hay and/or silage at a show.</t>
  </si>
  <si>
    <t>Prepared a budget for oats production.</t>
  </si>
  <si>
    <t>Cleaned seed before planting.</t>
  </si>
  <si>
    <t>Applied fungicide on seed.</t>
  </si>
  <si>
    <t>Prepared a proper seedbed.</t>
  </si>
  <si>
    <t>Selected an adapted oat variety for intended purpose using state yield test information.</t>
  </si>
  <si>
    <t>Adjusted grain drill for recommended seeding rates and depth.</t>
  </si>
  <si>
    <t>Incorporated oats at recommended depth.</t>
  </si>
  <si>
    <t>Took representative soil samples.</t>
  </si>
  <si>
    <t>Applied fertilizer according to soil test results.</t>
  </si>
  <si>
    <t>Inspected fields for weed infestation.</t>
  </si>
  <si>
    <t>Selected and applied an appropriate herbicide.</t>
  </si>
  <si>
    <t>Selected and applied recommended insecticide.</t>
  </si>
  <si>
    <t>Adjusted and operated a combine.</t>
  </si>
  <si>
    <t>Cleaned and fumigated storage facilities.</t>
  </si>
  <si>
    <t>Aerated and/or fumigated grain in storage.</t>
  </si>
  <si>
    <t>Estimated storage capacity of grain bin.</t>
  </si>
  <si>
    <t>Forward contracted on hedged oats.</t>
  </si>
  <si>
    <t>Prepared an oats crop budget sheet.</t>
  </si>
  <si>
    <t>Took test weight of oats.</t>
  </si>
  <si>
    <t>Tested oats for protein content.</t>
  </si>
  <si>
    <t>Kept records of income and expenses.</t>
  </si>
  <si>
    <t>Prepared grain for exhibition in a crop show.</t>
  </si>
  <si>
    <t>Conducted an oats yield check.</t>
  </si>
  <si>
    <t>Created a budget or a cash flow statement.</t>
  </si>
  <si>
    <t>Determined the need for crop insurance.</t>
  </si>
  <si>
    <t>Kept soybean production and management records.</t>
  </si>
  <si>
    <t>Took representative soil samples to determine fertilizer needs.</t>
  </si>
  <si>
    <t>Interpreted soil test results and applied recommended fertilizer.</t>
  </si>
  <si>
    <t>Made a leaf analysis during growing season.</t>
  </si>
  <si>
    <t>Evaluated and eliminated drainage or erosion problems.</t>
  </si>
  <si>
    <t>Tested seed beans for germination.</t>
  </si>
  <si>
    <t>Cleaned seed.</t>
  </si>
  <si>
    <t>Selected certified seed.</t>
  </si>
  <si>
    <t>Inoculated seed beans.</t>
  </si>
  <si>
    <t>Treated seed with fungicide or purchase treated seed.</t>
  </si>
  <si>
    <t>Used Iowa Soybean Yield Test to help select variety.</t>
  </si>
  <si>
    <t>Conducted a soybean demonstration plot.</t>
  </si>
  <si>
    <t>Conducted a soybean yield check.</t>
  </si>
  <si>
    <t>Operated the following equipment: a) plow, chisel, and other plow; b) field cultivator; c) disk; and cultimulcher.</t>
  </si>
  <si>
    <t>Laid contour lines where needed.</t>
  </si>
  <si>
    <t>Took soil temperature before planting.</t>
  </si>
  <si>
    <t>Planter adjustments made: a) plant population (according to variety and conditions); b) planting depth; and c) pesticide rate.</t>
  </si>
  <si>
    <t>Operated planter.</t>
  </si>
  <si>
    <t>Operated grain drill.</t>
  </si>
  <si>
    <t>Scouted problem pests.</t>
  </si>
  <si>
    <t>Developed pesticide field map.</t>
  </si>
  <si>
    <t>Determined economic threshold prior to treatment.</t>
  </si>
  <si>
    <t>Identified growth stages of soybeans to help in pesticide applications.</t>
  </si>
  <si>
    <t>Selected proper pesticide.</t>
  </si>
  <si>
    <t>Adjusted and operated cultivator.</t>
  </si>
  <si>
    <t>Used rope wick or recirculating sprayer.</t>
  </si>
  <si>
    <t>Adjusted combine to minimize losses.</t>
  </si>
  <si>
    <t>Operated combine.</t>
  </si>
  <si>
    <t>Prepared storage facility for soybeans.</t>
  </si>
  <si>
    <t>Treated grain with insecticide and/or fungicide.</t>
  </si>
  <si>
    <t>Completed pre-operation and maintenance check on: a) spreaders; b) dryer-fan unit; c) sirrators; and d) augers.</t>
  </si>
  <si>
    <t>Dried soybeans to proper storage moisture.</t>
  </si>
  <si>
    <t>Detected problems in stored soybeans.</t>
  </si>
  <si>
    <t>Prepared and exhibited soybeans for show.</t>
  </si>
  <si>
    <t>Graded soybeans.</t>
  </si>
  <si>
    <t>Promoted soybeans by becoming a member of a soybean association.</t>
  </si>
  <si>
    <t>Selected and subscribed to market information sources.</t>
  </si>
  <si>
    <t>Certified acres and yield with county ASCS office.</t>
  </si>
  <si>
    <t>Measured land and calculated acres.</t>
  </si>
  <si>
    <t>Applied for and secured a CCC loan.</t>
  </si>
  <si>
    <t>Identified species of wildlife.</t>
  </si>
  <si>
    <t>Identified plants for wildlife food.</t>
  </si>
  <si>
    <t>Established wildlife plantation.</t>
  </si>
  <si>
    <t>Built and installed nesting boxes.</t>
  </si>
  <si>
    <t>Surveyed wildlife numbers.</t>
  </si>
  <si>
    <t>Identified wildlife tracks and signs.</t>
  </si>
  <si>
    <t>Practiced target shooting.</t>
  </si>
  <si>
    <t>Boiled and waxed traps.</t>
  </si>
  <si>
    <t>Tagged wildlife or birds.</t>
  </si>
  <si>
    <t>Skinned fur-bearing animals.</t>
  </si>
  <si>
    <t>Developed a marketing plan for furs.</t>
  </si>
  <si>
    <t>Developed ration for game birds.</t>
  </si>
  <si>
    <t>Sharpened a knife.</t>
  </si>
  <si>
    <t>Field dressed game animals.</t>
  </si>
  <si>
    <t>Cleaned a gun.</t>
  </si>
  <si>
    <t>Set traps.</t>
  </si>
  <si>
    <t>Stretched pelts.</t>
  </si>
  <si>
    <t>Tanned pelts.</t>
  </si>
  <si>
    <t>Planted food plots.</t>
  </si>
  <si>
    <t>Processed game meat.</t>
  </si>
  <si>
    <t>Strung a bow.</t>
  </si>
  <si>
    <t>Set gun sight.</t>
  </si>
  <si>
    <t>Reloaded shotgun or rifle shells.</t>
  </si>
  <si>
    <t>Identified species of fish.</t>
  </si>
  <si>
    <t>Selected fish species for stocking.</t>
  </si>
  <si>
    <t>Developed a feeding ration for growing fish.</t>
  </si>
  <si>
    <t>Identified aquatic plants.</t>
  </si>
  <si>
    <t>Controlled undesirable vegetation.</t>
  </si>
  <si>
    <t>Established the proper environment for fish.</t>
  </si>
  <si>
    <t>Operated outboard motor and boat.</t>
  </si>
  <si>
    <t>Selected fishing equipment, line, and lures.</t>
  </si>
  <si>
    <t>Tagged fish.</t>
  </si>
  <si>
    <t>Collected and maintained live bait.</t>
  </si>
  <si>
    <t>Calculated population rate.</t>
  </si>
  <si>
    <t>Installed pond aerators.</t>
  </si>
  <si>
    <t>Filleted fish.</t>
  </si>
  <si>
    <t>Skinned and cleaned fish.</t>
  </si>
  <si>
    <t>Identified species of trees.</t>
  </si>
  <si>
    <t>Mapped forest areas.</t>
  </si>
  <si>
    <t>Operated mechanical tree planter.</t>
  </si>
  <si>
    <t>Operated a chain saw.</t>
  </si>
  <si>
    <t>Pruned trees.</t>
  </si>
  <si>
    <t>Determined age of trees.</t>
  </si>
  <si>
    <t>Measured tree height and diameter.</t>
  </si>
  <si>
    <t>Calculated board feet of lumber.</t>
  </si>
  <si>
    <t>Calculated cords of wood.</t>
  </si>
  <si>
    <t>Selected tree species to match the site.</t>
  </si>
  <si>
    <t>Applied herbicides to control weeds.</t>
  </si>
  <si>
    <t>Root pruned seedlings.</t>
  </si>
  <si>
    <t>Laid out a windbreak.</t>
  </si>
  <si>
    <t>Hand planted trees with a spade.</t>
  </si>
  <si>
    <t>Sheared Christmas trees.</t>
  </si>
  <si>
    <t>Stacked firewood.</t>
  </si>
  <si>
    <t>Operated log splitter.</t>
  </si>
  <si>
    <t>Calculated BTU's per cord of wood.</t>
  </si>
  <si>
    <t>Propagated trees from seeds.</t>
  </si>
  <si>
    <t>Propagated trees from hardwood cuttings.</t>
  </si>
  <si>
    <t>Transplanted trees.</t>
  </si>
  <si>
    <t>Sharpened saw blades.</t>
  </si>
  <si>
    <t>Completed tree order forms.</t>
  </si>
  <si>
    <t>Installed tree protective devices.</t>
  </si>
  <si>
    <t>Stacked trees.</t>
  </si>
  <si>
    <t>Sprayed for pests.</t>
  </si>
  <si>
    <t>Maintained equipment.</t>
  </si>
  <si>
    <t>Surveyed the community to determine needs.</t>
  </si>
  <si>
    <t>Constructed hiking trails.</t>
  </si>
  <si>
    <t>Organized a trail ride.</t>
  </si>
  <si>
    <t>Selected location for safety signs.</t>
  </si>
  <si>
    <t>Selected a camp site.</t>
  </si>
  <si>
    <t>Selected insurance.</t>
  </si>
  <si>
    <t>Performed CPR.</t>
  </si>
  <si>
    <t>Identified public access areas.</t>
  </si>
  <si>
    <t>Maintained equipment and facilities.</t>
  </si>
  <si>
    <t>Winterized cabins.</t>
  </si>
  <si>
    <t>Put up a tent.</t>
  </si>
  <si>
    <t>Built a campfire.</t>
  </si>
  <si>
    <t>Constructed a picnic table.</t>
  </si>
  <si>
    <t>Constructed outside restrooms.</t>
  </si>
  <si>
    <t>Identified and labeled plant material.</t>
  </si>
  <si>
    <t>Constructed snow ski facilities.</t>
  </si>
  <si>
    <t>Constructed boat dock.</t>
  </si>
  <si>
    <t>Constructed water sport facilities.</t>
  </si>
  <si>
    <t>Constructed shelter house.</t>
  </si>
  <si>
    <t>Constructed tennis court.</t>
  </si>
  <si>
    <t>Constructed basketball court.</t>
  </si>
  <si>
    <t>Established hunting preserve.</t>
  </si>
  <si>
    <t>Restored historical site.</t>
  </si>
  <si>
    <t>Took a well water sample.</t>
  </si>
  <si>
    <t>Took a surface water sample.</t>
  </si>
  <si>
    <t>Interpreted water test results.</t>
  </si>
  <si>
    <t>Maintained water pump.</t>
  </si>
  <si>
    <t>Calculated water needs.</t>
  </si>
  <si>
    <t>Maintained chlorinator.</t>
  </si>
  <si>
    <t>Calculated pumping capabilities.</t>
  </si>
  <si>
    <t>Read a water meter.</t>
  </si>
  <si>
    <t>Identified sources of pollution.</t>
  </si>
  <si>
    <t>Planned and implemented a pollution control program.</t>
  </si>
  <si>
    <t>Constructed a terrace to control waste run off.</t>
  </si>
  <si>
    <t>Calculated water flow.</t>
  </si>
  <si>
    <t>Applied chemicals at reduced rates which would give effective results.</t>
  </si>
  <si>
    <t>Identified agricultural pests.</t>
  </si>
  <si>
    <t>Read and interpreted a pesticide label.</t>
  </si>
  <si>
    <t>Calibrated a sprayer.</t>
  </si>
  <si>
    <t>Applied pesticides (herbicide, insecticide, fungicide).</t>
  </si>
  <si>
    <t>Disposed of pesticide containers properly.</t>
  </si>
  <si>
    <t>Selected sprayer nozzles.</t>
  </si>
  <si>
    <t>Followed label instructions for withdrawal periods.</t>
  </si>
  <si>
    <t>Used personal safety equipment.</t>
  </si>
  <si>
    <t>Identified herbicide injury on plants.</t>
  </si>
  <si>
    <t>Determined the economic threshold for treatment.</t>
  </si>
  <si>
    <t>Scouted crops for pest infestation.</t>
  </si>
  <si>
    <t>Evaluated pesticides with check strips.</t>
  </si>
  <si>
    <t>Established bait stations for rodent control.</t>
  </si>
  <si>
    <t>Established a chemical storage area.</t>
  </si>
  <si>
    <t>Identified the life cycle of insects.</t>
  </si>
  <si>
    <t>Selected disinfectant for boots and clothing.</t>
  </si>
  <si>
    <t>Identified beneficial insects.</t>
  </si>
  <si>
    <t>Trapped rodents.</t>
  </si>
  <si>
    <t>Set insect traps to determine population.</t>
  </si>
  <si>
    <t>Wrote a legal description for land.</t>
  </si>
  <si>
    <t>Took a soil sample.</t>
  </si>
  <si>
    <t>Read and interpreted a soil test report.</t>
  </si>
  <si>
    <t>Developed field record of fertilizer applied.</t>
  </si>
  <si>
    <t>Developed record of pesticide use.</t>
  </si>
  <si>
    <t>Calculated field acreage.</t>
  </si>
  <si>
    <t>Evaluated weed control for various soil types.</t>
  </si>
  <si>
    <t>Selected pesticides for soil type.</t>
  </si>
  <si>
    <t>Used a hand level.</t>
  </si>
  <si>
    <t>Used an engineering leve/transit.</t>
  </si>
  <si>
    <t>Measured slope of land.</t>
  </si>
  <si>
    <t>Estimated organic matter content of soil.</t>
  </si>
  <si>
    <t>Identified texture of soil.</t>
  </si>
  <si>
    <t>Identified soil drainage needs.</t>
  </si>
  <si>
    <t>Laid out grass waterway.</t>
  </si>
  <si>
    <t>Identified need for a specific soil/water conservation practice--grass waterways, contours, terraces, strip cropping, and conservation tillage.</t>
  </si>
  <si>
    <t>Laid out a contour line.</t>
  </si>
  <si>
    <t>Laid out a terrace.</t>
  </si>
  <si>
    <t>Established a crop rotation.</t>
  </si>
  <si>
    <t>Calculated crop residue cover.</t>
  </si>
  <si>
    <t>Prepared a budget for conservation practices.</t>
  </si>
  <si>
    <t>Calculated the amount of fertilizer/lime needed.</t>
  </si>
  <si>
    <t>Evaluated soils for non-ag uses.</t>
  </si>
  <si>
    <t>Used a soil survey report.</t>
  </si>
  <si>
    <t>Used a soil compaction probe.</t>
  </si>
  <si>
    <t>Identified the land capability class and subclass.</t>
  </si>
  <si>
    <t>Used color codes for land capability classes.</t>
  </si>
  <si>
    <t>Identified zoning laws.</t>
  </si>
  <si>
    <t>Determined landscape position.</t>
  </si>
  <si>
    <t>Identified horizons of a soil profile.</t>
  </si>
  <si>
    <t>Measured thickness of the A horizon.</t>
  </si>
  <si>
    <t>Calculated soil loss using the "soil loss equation".</t>
  </si>
  <si>
    <t>Identified soil parent material.</t>
  </si>
  <si>
    <t>Identified erosion class.</t>
  </si>
  <si>
    <t>Tested soil for calcarerous condition.</t>
  </si>
  <si>
    <t>Explained the general provisions of the 1988 Food Security Act: a) Conservation Reserve; b) Sodbuster; c) Swampbuster, and d) Conservation Compliance.</t>
  </si>
  <si>
    <t>Identified highly erodible land associated with the Food Security Act.  (Conservation Compliance; Compliance Reserve and Sodbuster)</t>
  </si>
  <si>
    <t>Identified wetland and wetland plants associated with the Food Security Act (Swampbuster).</t>
  </si>
  <si>
    <t>Made income comparison on a farm participating in the Food Security Act program vs. one that is a nonparticipant.</t>
  </si>
  <si>
    <t>Estimated wildlife increases on conservation reserve land vs. the same land in row crop.</t>
  </si>
  <si>
    <t>Determined the savings on fertilizer and pesticide application on conservation reserve land compared to the same land in row crop.</t>
  </si>
  <si>
    <t>Using one farm for actual calculations, projected dollar benefits to the entire county if all eligible land were in the conservation reserve.</t>
  </si>
  <si>
    <t>Developed a news release explaining benefits from the Food Security Act.</t>
  </si>
  <si>
    <t>Located a field that would qualify for the conservation reserve program.</t>
  </si>
  <si>
    <t>Developed a conservation plan to qualify for the Food Security Act (Conservation Compliance).</t>
  </si>
  <si>
    <t>Followed minimum tillage practices.</t>
  </si>
  <si>
    <t>Safety color coded equipment according to the National Safety Council.</t>
  </si>
  <si>
    <t>Installed ground outlets.</t>
  </si>
  <si>
    <t>Installed nonskid surfaces.</t>
  </si>
  <si>
    <t>Selected fire extinguishers.</t>
  </si>
  <si>
    <t>Selected proper breathing apparatus.</t>
  </si>
  <si>
    <t>Used standard agricultural hand signals.</t>
  </si>
  <si>
    <t>Placed safety stickers on farm machinery.</t>
  </si>
  <si>
    <t>Placed SMV signs on machinery.</t>
  </si>
  <si>
    <t>Installed safety flashers on tractors.</t>
  </si>
  <si>
    <t>Selected safety eye protection.</t>
  </si>
  <si>
    <t>Installed, replaced, and maintained safety shields on equipment.</t>
  </si>
  <si>
    <t>Checked hydraulic hoses for leaks and pinholes.</t>
  </si>
  <si>
    <t>Used operators manual to learn correct operation procedures.</t>
  </si>
  <si>
    <t>Ventilated work area.</t>
  </si>
  <si>
    <t>Placed first aid kits in shop, tractors, and combine.</t>
  </si>
  <si>
    <t>Maintained hydraulic hoses.</t>
  </si>
  <si>
    <t>Used wheel weights to balance tractor for field operation.</t>
  </si>
  <si>
    <t>Installed slip resistant steps on tractor and combine.</t>
  </si>
  <si>
    <t>Repaired seat belt.</t>
  </si>
  <si>
    <t>Installed trailer brakes on wagons.</t>
  </si>
  <si>
    <t>Installed smoke alarms in shop.</t>
  </si>
  <si>
    <t>Installed alarms to detect fire or power outages.</t>
  </si>
  <si>
    <t>Follow safe fuel handling measurers.</t>
  </si>
  <si>
    <t>Developed list of chemical first aid numbers.</t>
  </si>
  <si>
    <t>Developed pesticide use map or record.</t>
  </si>
  <si>
    <t>Properly disposed of used chemical containers.</t>
  </si>
  <si>
    <t>Installed ground fault protection on outside equipment.</t>
  </si>
  <si>
    <t>Installed ladder guard on bin and silo ladders.</t>
  </si>
  <si>
    <t>Recorded antibiotic use and followed label withdrawal recommendations.</t>
  </si>
  <si>
    <t>Installed ROPS.</t>
  </si>
  <si>
    <t>Selected proper protective clothing for handling hazardous materials.</t>
  </si>
  <si>
    <t>Repaired and/or replaced damaged electrical fixtures or appliances.</t>
  </si>
  <si>
    <t>Developed a bill of materials and projected cost list.</t>
  </si>
  <si>
    <t>Interpreted a wood projected construction plan.</t>
  </si>
  <si>
    <t>Laid out and prepared wood materials for cutting.</t>
  </si>
  <si>
    <t>Selected and used appropriate nails, fasterners, screws, bolts, glue, wood, and/or paint brushes.</t>
  </si>
  <si>
    <t>Used hammer to drive and set nails.</t>
  </si>
  <si>
    <t>Cut lumber with hand saw.</t>
  </si>
  <si>
    <t>Operated portable electric circular saw.</t>
  </si>
  <si>
    <t>Operated table saw.</t>
  </si>
  <si>
    <t>Operated radial arm saw.</t>
  </si>
  <si>
    <t>Operated portable hand drill.</t>
  </si>
  <si>
    <t>Operated drill press.</t>
  </si>
  <si>
    <t>Drilled holes using ratchet brace.</t>
  </si>
  <si>
    <t>Transferred angles using T-bevel square.</t>
  </si>
  <si>
    <t>Laid out angles on lumber using tri-square.</t>
  </si>
  <si>
    <t>Laid out right angles on lumber using framing square.</t>
  </si>
  <si>
    <t>Laid out angles on braces or rafters using a framing square.</t>
  </si>
  <si>
    <t>Checked plumbness and levelness using a carpenter's level.</t>
  </si>
  <si>
    <t>Laid out and cut materials for rafters.</t>
  </si>
  <si>
    <t>Assembled a truss rafter.</t>
  </si>
  <si>
    <t>Installed a tar paper base on a roof to be shingled.</t>
  </si>
  <si>
    <t>Installed asphalt or wood shingles on a roof.</t>
  </si>
  <si>
    <t>Installed metal or fiberglass roofing materials to roof.</t>
  </si>
  <si>
    <t>Selected proper paint or preservative.</t>
  </si>
  <si>
    <t>Prepared surface for paint application.</t>
  </si>
  <si>
    <t>Applied paint or preservative.</t>
  </si>
  <si>
    <t>Cleaned paint brush and stored it properly.</t>
  </si>
  <si>
    <t>Calculated rafter length from span and rise.</t>
  </si>
  <si>
    <t>Selected metals by design and strength.</t>
  </si>
  <si>
    <t>Controlled heat distortion of metals.</t>
  </si>
  <si>
    <t>Used metal bender to shape cold metal.</t>
  </si>
  <si>
    <t>Used heat to shape metals.</t>
  </si>
  <si>
    <t>Used tap and die set to do threading.</t>
  </si>
  <si>
    <t>Tempered, annealed, hardened, normalled and welded to control crystalization.</t>
  </si>
  <si>
    <t>Operated metal grinder.</t>
  </si>
  <si>
    <t>Operated metal bandsaw.</t>
  </si>
  <si>
    <t>Operated a nibbler to cut metal.</t>
  </si>
  <si>
    <t>Operated a power shears to cut metal.</t>
  </si>
  <si>
    <t>Sharpened twist drill bits.</t>
  </si>
  <si>
    <t>Sharpened chisels.</t>
  </si>
  <si>
    <t>Sharpened punches.</t>
  </si>
  <si>
    <t>Sharpened screwdrivers.</t>
  </si>
  <si>
    <t>Reconditioned chain saw cutting parts.</t>
  </si>
  <si>
    <t>Prepared metals for soldering.</t>
  </si>
  <si>
    <t>Sweated soldering copper fittings.</t>
  </si>
  <si>
    <t>Soldered sheet metal joints and seams.</t>
  </si>
  <si>
    <t>Heat treated a cold chisel.</t>
  </si>
  <si>
    <t>Soldered electrical connections.</t>
  </si>
  <si>
    <t>Joined metals by riveting.</t>
  </si>
  <si>
    <t>Laid out and drilled holes with twist drill.</t>
  </si>
  <si>
    <t>Drilled metal using drill press.</t>
  </si>
  <si>
    <t>Cut metal with power saw.</t>
  </si>
  <si>
    <t>Sawed with the hand hacksaw.</t>
  </si>
  <si>
    <t>Bent sheet and strap steel to angle or shape desired.</t>
  </si>
  <si>
    <t>Operated a wire-feed welder.</t>
  </si>
  <si>
    <t>Identified the various types of metals using a spark test and their various properties.</t>
  </si>
  <si>
    <t>Prepared materials for arc welding.</t>
  </si>
  <si>
    <t>Arc welded in flat position.</t>
  </si>
  <si>
    <t>Arc welded in horizontal position.</t>
  </si>
  <si>
    <t>Arc welded in vertical up position.</t>
  </si>
  <si>
    <t>Arc welded in vertical down position.</t>
  </si>
  <si>
    <t>Arc welded in overhead position.</t>
  </si>
  <si>
    <t>Welded in flat, horizontal, vertical, or overhead positions with a MIG welder (gas metal arch welder).</t>
  </si>
  <si>
    <t>Hard surfaced areas where extensive wear may occur.</t>
  </si>
  <si>
    <t>Arc welded cast iron.</t>
  </si>
  <si>
    <t>Joined pipe by arc welding.</t>
  </si>
  <si>
    <t>Completed butt arc weld.</t>
  </si>
  <si>
    <t>Completed tee arc weld.</t>
  </si>
  <si>
    <t>Completed lap arc weld.</t>
  </si>
  <si>
    <t>Selected proper eye protection, gloves, and other safety wear for arc welding.</t>
  </si>
  <si>
    <t>Read and interpreted metal project plans and welding symbols.</t>
  </si>
  <si>
    <t>Selected appropriate electrode for a specific welding job.</t>
  </si>
  <si>
    <t>Cut metal using an arc welding process.</t>
  </si>
  <si>
    <t>Cut metal using the plasma arc cutting process.</t>
  </si>
  <si>
    <t>Assembled gas welding and cutting equipment.</t>
  </si>
  <si>
    <t>Performed in order the complete procedure for lighting, adjusting the flame, and shut down of the torch.</t>
  </si>
  <si>
    <t>Gas welded in flat position.</t>
  </si>
  <si>
    <t>Gas welded in horizontal position.</t>
  </si>
  <si>
    <t>Gas welded in vertical up position.</t>
  </si>
  <si>
    <t>Gas welded in overhead position.</t>
  </si>
  <si>
    <t>Performed a hard surfacing operation using a gas welding process.</t>
  </si>
  <si>
    <t>Gas welded cast iron using a rod and flux.</t>
  </si>
  <si>
    <t>Performed a braze weld operation.</t>
  </si>
  <si>
    <t>Cut metal with oxy-gas unit.</t>
  </si>
  <si>
    <t>Selected the appropriate tip for the gas welding job to be completed.</t>
  </si>
  <si>
    <t>Selected appropriate eye protection and other safety equipment for gas welding.</t>
  </si>
  <si>
    <t>Completed a "corner" gas weld.</t>
  </si>
  <si>
    <t>Completed an "edge" gas weld.</t>
  </si>
  <si>
    <t>Completed a "butt" gas weld.</t>
  </si>
  <si>
    <t>Ripped electrical cable to expose individual conductors.</t>
  </si>
  <si>
    <t>Stripped electrical conductor wires.</t>
  </si>
  <si>
    <t>Made proper splices using sodderless connectors.</t>
  </si>
  <si>
    <t>Installed a plug in on an electrical cable.</t>
  </si>
  <si>
    <t>Installed a one way or single switch.</t>
  </si>
  <si>
    <t>Installed a three way switch.</t>
  </si>
  <si>
    <t>Installed a four way switch.</t>
  </si>
  <si>
    <t>Wired a light and switch using a switched loop.</t>
  </si>
  <si>
    <t>Wired a receptacle for an outlet.</t>
  </si>
  <si>
    <t>Wired a thermostat.</t>
  </si>
  <si>
    <t>Installed a service entrance for single phase 120-240 volt service.</t>
  </si>
  <si>
    <t>Connected a motor to a power source.</t>
  </si>
  <si>
    <t>Changed the voltage on a dual voltage motor.</t>
  </si>
  <si>
    <t>Changed the direction of motor rotation.</t>
  </si>
  <si>
    <t>Serviced and lubricated an electric motor.</t>
  </si>
  <si>
    <t>Grounded electrical circuits.</t>
  </si>
  <si>
    <t>Installed conduit.</t>
  </si>
  <si>
    <t>Selected correct wire size.</t>
  </si>
  <si>
    <t>Selected correct fuse or circuit breaker size.</t>
  </si>
  <si>
    <t>Read and interpreted wiring diagrams.</t>
  </si>
  <si>
    <t>Operated an ammeter.</t>
  </si>
  <si>
    <t>Operated a volt meter.</t>
  </si>
  <si>
    <t>Wired and/or read a kilowatt meter.</t>
  </si>
  <si>
    <t>Calculated voltage drop.</t>
  </si>
  <si>
    <t>Selected an overload protection device.</t>
  </si>
  <si>
    <t>Installed an overload protection device.</t>
  </si>
  <si>
    <t>Drew a wiring plan or schematic for a job.</t>
  </si>
  <si>
    <t>Installed underground (UF) feeder wire.</t>
  </si>
  <si>
    <t>Shaped or stapled wire securely.</t>
  </si>
  <si>
    <t>Completed service load for a building.</t>
  </si>
  <si>
    <t>Tested battery.</t>
  </si>
  <si>
    <t>Serviced battery connections.</t>
  </si>
  <si>
    <t>Activated battery.</t>
  </si>
  <si>
    <t>Charged battery.</t>
  </si>
  <si>
    <t>Tested charging circuit.</t>
  </si>
  <si>
    <t>Adjusted voltage regulator.</t>
  </si>
  <si>
    <t>Serviced alternator or generator.</t>
  </si>
  <si>
    <t>Replaced amperage gauge.</t>
  </si>
  <si>
    <t>Serviced ignition wires.</t>
  </si>
  <si>
    <t>Serviced spark plugs.</t>
  </si>
  <si>
    <t>Serviced distributor.</t>
  </si>
  <si>
    <t>Tested starter circuits.</t>
  </si>
  <si>
    <t>Installed breaker points and condenser.</t>
  </si>
  <si>
    <t>Set ignition timing.</t>
  </si>
  <si>
    <t xml:space="preserve">24. Were your current State and National FFA Dues submitted to the State FFA Treasurer by December 1? </t>
  </si>
  <si>
    <r>
      <t xml:space="preserve">19. </t>
    </r>
    <r>
      <rPr>
        <u val="single"/>
        <sz val="9"/>
        <rFont val="Arial"/>
        <family val="2"/>
      </rPr>
      <t xml:space="preserve">Years </t>
    </r>
    <r>
      <rPr>
        <sz val="9"/>
        <rFont val="Arial"/>
        <family val="2"/>
      </rPr>
      <t xml:space="preserve">of Ag Education Completed in H.S.:               </t>
    </r>
    <r>
      <rPr>
        <sz val="9"/>
        <color indexed="10"/>
        <rFont val="Arial"/>
        <family val="2"/>
      </rPr>
      <t>Yrs.--&gt;</t>
    </r>
  </si>
  <si>
    <r>
      <t xml:space="preserve">20. </t>
    </r>
    <r>
      <rPr>
        <u val="single"/>
        <sz val="9"/>
        <rFont val="Arial"/>
        <family val="2"/>
      </rPr>
      <t>Hours</t>
    </r>
    <r>
      <rPr>
        <sz val="9"/>
        <rFont val="Arial"/>
        <family val="2"/>
      </rPr>
      <t xml:space="preserve"> of Ag Education Completed in H.S.:               </t>
    </r>
    <r>
      <rPr>
        <sz val="9"/>
        <color indexed="10"/>
        <rFont val="Arial"/>
        <family val="2"/>
      </rPr>
      <t>Hrs.--&gt;</t>
    </r>
  </si>
  <si>
    <r>
      <t>I certify that</t>
    </r>
    <r>
      <rPr>
        <sz val="10"/>
        <rFont val="Arial"/>
        <family val="2"/>
      </rPr>
      <t xml:space="preserve"> </t>
    </r>
  </si>
  <si>
    <r>
      <t xml:space="preserve">Use this page to write about </t>
    </r>
    <r>
      <rPr>
        <u val="single"/>
        <sz val="10"/>
        <rFont val="Times New Roman"/>
        <family val="1"/>
      </rPr>
      <t>anything</t>
    </r>
    <r>
      <rPr>
        <sz val="10"/>
        <rFont val="Times New Roman"/>
        <family val="1"/>
      </rPr>
      <t xml:space="preserve"> that describes why you should be considered a Star Candidate for this area.</t>
    </r>
  </si>
  <si>
    <t>4. The candidate has been a active FFA member for at least two years (24 months)?</t>
  </si>
  <si>
    <t>5. The candidate's "Maximum Possible Increase in Net Worth" exceeds their "Net Worth".</t>
  </si>
  <si>
    <r>
      <t xml:space="preserve">6. The candidate has met the financial qualifications under at least </t>
    </r>
    <r>
      <rPr>
        <u val="single"/>
        <sz val="10"/>
        <rFont val="Times New Roman"/>
        <family val="1"/>
      </rPr>
      <t>one</t>
    </r>
    <r>
      <rPr>
        <sz val="10"/>
        <rFont val="Times New Roman"/>
        <family val="1"/>
      </rPr>
      <t xml:space="preserve"> of following methods: a) </t>
    </r>
    <r>
      <rPr>
        <u val="single"/>
        <sz val="10"/>
        <rFont val="Times New Roman"/>
        <family val="1"/>
      </rPr>
      <t>$1000 earned</t>
    </r>
    <r>
      <rPr>
        <sz val="10"/>
        <rFont val="Times New Roman"/>
        <family val="1"/>
      </rPr>
      <t xml:space="preserve"> &amp; </t>
    </r>
    <r>
      <rPr>
        <u val="single"/>
        <sz val="10"/>
        <rFont val="Times New Roman"/>
        <family val="1"/>
      </rPr>
      <t>$1000 productively invested</t>
    </r>
    <r>
      <rPr>
        <sz val="10"/>
        <rFont val="Times New Roman"/>
        <family val="1"/>
      </rPr>
      <t xml:space="preserve">; b) Equivalent of at least $1000 unpaid hours; c) </t>
    </r>
    <r>
      <rPr>
        <u val="single"/>
        <sz val="10"/>
        <rFont val="Times New Roman"/>
        <family val="1"/>
      </rPr>
      <t>$1000 earned</t>
    </r>
    <r>
      <rPr>
        <sz val="10"/>
        <rFont val="Times New Roman"/>
        <family val="1"/>
      </rPr>
      <t xml:space="preserve"> &amp; </t>
    </r>
    <r>
      <rPr>
        <u val="single"/>
        <sz val="10"/>
        <rFont val="Times New Roman"/>
        <family val="1"/>
      </rPr>
      <t>$1000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productively invested</t>
    </r>
    <r>
      <rPr>
        <sz val="10"/>
        <rFont val="Times New Roman"/>
        <family val="1"/>
      </rPr>
      <t xml:space="preserve"> as calculated from the </t>
    </r>
    <r>
      <rPr>
        <u val="single"/>
        <sz val="10"/>
        <rFont val="Times New Roman"/>
        <family val="1"/>
      </rPr>
      <t>sum of total productively invested &amp; the value of unpaid hours.</t>
    </r>
  </si>
  <si>
    <r>
      <t>Please be concise.</t>
    </r>
    <r>
      <rPr>
        <sz val="10"/>
        <rFont val="Times New Roman"/>
        <family val="1"/>
      </rPr>
      <t xml:space="preserve">  Your goal should not be to fill the page, but rather to convey as many unique </t>
    </r>
  </si>
  <si>
    <t>as of Dec. 31,</t>
  </si>
  <si>
    <t>as of Sept. 1,</t>
  </si>
  <si>
    <r>
      <t xml:space="preserve">    a. participated in at least </t>
    </r>
    <r>
      <rPr>
        <sz val="10"/>
        <color indexed="12"/>
        <rFont val="Times New Roman"/>
        <family val="1"/>
      </rPr>
      <t>FOUR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different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local</t>
    </r>
    <r>
      <rPr>
        <sz val="10"/>
        <rFont val="Times New Roman"/>
        <family val="1"/>
      </rPr>
      <t xml:space="preserve"> chapter activities</t>
    </r>
  </si>
  <si>
    <r>
      <t xml:space="preserve">    b. participated in at least </t>
    </r>
    <r>
      <rPr>
        <sz val="10"/>
        <color indexed="12"/>
        <rFont val="Times New Roman"/>
        <family val="1"/>
      </rPr>
      <t>FIVE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different</t>
    </r>
    <r>
      <rPr>
        <sz val="10"/>
        <rFont val="Times New Roman"/>
        <family val="1"/>
      </rPr>
      <t xml:space="preserve"> activities </t>
    </r>
    <r>
      <rPr>
        <sz val="10"/>
        <color indexed="12"/>
        <rFont val="Times New Roman"/>
        <family val="1"/>
      </rPr>
      <t>above</t>
    </r>
    <r>
      <rPr>
        <sz val="10"/>
        <rFont val="Times New Roman"/>
        <family val="1"/>
      </rPr>
      <t xml:space="preserve"> the local level</t>
    </r>
  </si>
  <si>
    <r>
      <t xml:space="preserve">    c. held a constitutional office </t>
    </r>
    <r>
      <rPr>
        <u val="single"/>
        <sz val="10"/>
        <rFont val="Times New Roman"/>
        <family val="1"/>
      </rPr>
      <t>or</t>
    </r>
    <r>
      <rPr>
        <sz val="10"/>
        <rFont val="Times New Roman"/>
        <family val="1"/>
      </rPr>
      <t xml:space="preserve"> served as a chairperson </t>
    </r>
    <r>
      <rPr>
        <u val="single"/>
        <sz val="10"/>
        <rFont val="Times New Roman"/>
        <family val="1"/>
      </rPr>
      <t>or</t>
    </r>
    <r>
      <rPr>
        <sz val="10"/>
        <rFont val="Times New Roman"/>
        <family val="1"/>
      </rPr>
      <t xml:space="preserve"> member of a </t>
    </r>
    <r>
      <rPr>
        <sz val="10"/>
        <color indexed="48"/>
        <rFont val="Times New Roman"/>
        <family val="1"/>
      </rPr>
      <t>major committee</t>
    </r>
    <r>
      <rPr>
        <sz val="10"/>
        <rFont val="Times New Roman"/>
        <family val="1"/>
      </rPr>
      <t>.</t>
    </r>
  </si>
  <si>
    <t xml:space="preserve">  1.  Candidate's Name:</t>
  </si>
  <si>
    <t xml:space="preserve">  3.  Candidate's National Roster Membership Number:</t>
  </si>
  <si>
    <r>
      <t>d.  Additional FFA Activities</t>
    </r>
    <r>
      <rPr>
        <sz val="10"/>
        <rFont val="Times New Roman"/>
        <family val="1"/>
      </rPr>
      <t xml:space="preserve">   (Optional: Primarily utilized for Star Candidates.)</t>
    </r>
  </si>
  <si>
    <r>
      <t xml:space="preserve">(Applicants </t>
    </r>
    <r>
      <rPr>
        <u val="single"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applying for consideration as a star finalist </t>
    </r>
    <r>
      <rPr>
        <u val="single"/>
        <sz val="10"/>
        <rFont val="Times New Roman"/>
        <family val="1"/>
      </rPr>
      <t>do not need to attach</t>
    </r>
    <r>
      <rPr>
        <sz val="10"/>
        <rFont val="Times New Roman"/>
        <family val="1"/>
      </rPr>
      <t xml:space="preserve"> this page.)</t>
    </r>
  </si>
  <si>
    <r>
      <t>Note:</t>
    </r>
    <r>
      <rPr>
        <i/>
        <sz val="9"/>
        <rFont val="Times New Roman"/>
        <family val="1"/>
      </rPr>
      <t xml:space="preserve">  If selected as a Star Finalist you will be notified to submit a project story and six photos.</t>
    </r>
  </si>
  <si>
    <t>B.  Total Non-Earned Income</t>
  </si>
  <si>
    <t xml:space="preserve"> Planned SAE Programs</t>
  </si>
  <si>
    <t>Complete the entire page.</t>
  </si>
  <si>
    <t xml:space="preserve">  8. Name(s) of Parents/Guardians</t>
  </si>
  <si>
    <t xml:space="preserve">List FFA activities at the local, sub-district, district, state, and national level that provided leadership, citizenship, and cooperative experiences.  To qualify for the Iowa FFA degree the candidate must have:    </t>
  </si>
  <si>
    <r>
      <t xml:space="preserve">**List an activity only once. </t>
    </r>
    <r>
      <rPr>
        <sz val="10"/>
        <color indexed="10"/>
        <rFont val="Times New Roman"/>
        <family val="1"/>
      </rPr>
      <t xml:space="preserve"> (For example: List State Livestock Judging once even though you may have competed multiple years.)</t>
    </r>
  </si>
  <si>
    <t>c.  Offices and Major Committees   (One Office or Major Committee required)</t>
  </si>
  <si>
    <r>
      <t>A.</t>
    </r>
    <r>
      <rPr>
        <sz val="10"/>
        <rFont val="Times New Roman"/>
        <family val="1"/>
      </rPr>
      <t xml:space="preserve"> How did you get started in your SAE project?  (For Example: Please specify if livestock, feed, seed, etc. were purchased or received in exchange for labor.)</t>
    </r>
  </si>
  <si>
    <r>
      <t>For Example:</t>
    </r>
    <r>
      <rPr>
        <sz val="10"/>
        <rFont val="Times New Roman"/>
        <family val="1"/>
      </rPr>
      <t xml:space="preserve"> feed efficiency ratio; return per $100 invested; bushels per acre; etc. </t>
    </r>
  </si>
  <si>
    <t xml:space="preserve">23. Have you been an active, dues paying FFA member for at least two years?        </t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</si>
  <si>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Livestock and crops </t>
    </r>
    <r>
      <rPr>
        <u val="single"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SAE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</si>
  <si>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Other Non-SAE Assets (specify)</t>
    </r>
  </si>
  <si>
    <t>I certify that</t>
  </si>
  <si>
    <t>List in this section activities NOT sponsored by the FFA. (sports, 4-H, etc.)</t>
  </si>
  <si>
    <t>Star Candidate- p. 12</t>
  </si>
  <si>
    <t>30.  Total Value of Unpaid Hours  *  (Unpaid hours must be documented in record book(s) to qualify.)</t>
  </si>
  <si>
    <r>
      <t xml:space="preserve">a.  Does this application qualify under: $1000 earned </t>
    </r>
    <r>
      <rPr>
        <b/>
        <i/>
        <u val="single"/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$1000 productively invested?</t>
    </r>
  </si>
  <si>
    <t>b.  Does this application qualify under Unpaid Hours?</t>
  </si>
  <si>
    <r>
      <t xml:space="preserve">** </t>
    </r>
    <r>
      <rPr>
        <b/>
        <u val="single"/>
        <sz val="10"/>
        <color indexed="12"/>
        <rFont val="Times New Roman"/>
        <family val="1"/>
      </rPr>
      <t>One</t>
    </r>
    <r>
      <rPr>
        <b/>
        <sz val="10"/>
        <color indexed="12"/>
        <rFont val="Times New Roman"/>
        <family val="1"/>
      </rPr>
      <t xml:space="preserve"> of the three methods below must say "Qualifies".</t>
    </r>
  </si>
  <si>
    <t>2. Has completed a minimum of 2 years of instruction in agricultural education courses.</t>
  </si>
  <si>
    <t>3. Has completed a minimum of 360 hours of instruction in agricultural education courses.</t>
  </si>
  <si>
    <r>
      <t xml:space="preserve">c.  Does this application qualify under a combination?                                                                      ($ Earned </t>
    </r>
    <r>
      <rPr>
        <b/>
        <i/>
        <u val="single"/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Productively Invested + $ Value of Unpaid Hours)</t>
    </r>
  </si>
  <si>
    <r>
      <t>Signature:</t>
    </r>
    <r>
      <rPr>
        <sz val="10"/>
        <rFont val="Arial"/>
        <family val="2"/>
      </rPr>
      <t xml:space="preserve"> Superintendent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H.S. Principal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Guidance Counselor:_________________________</t>
    </r>
  </si>
  <si>
    <r>
      <t>FOUR</t>
    </r>
    <r>
      <rPr>
        <b/>
        <sz val="10"/>
        <rFont val="Times New Roman"/>
        <family val="1"/>
      </rPr>
      <t xml:space="preserve"> Chapter Activities</t>
    </r>
  </si>
  <si>
    <r>
      <t>C.</t>
    </r>
    <r>
      <rPr>
        <sz val="10"/>
        <rFont val="Times New Roman"/>
        <family val="1"/>
      </rPr>
      <t xml:space="preserve"> Briefly list your </t>
    </r>
    <r>
      <rPr>
        <u val="single"/>
        <sz val="10"/>
        <rFont val="Times New Roman"/>
        <family val="1"/>
      </rPr>
      <t>"Planned"</t>
    </r>
    <r>
      <rPr>
        <sz val="10"/>
        <rFont val="Times New Roman"/>
        <family val="1"/>
      </rPr>
      <t xml:space="preserve"> SAE program(s) for the </t>
    </r>
    <r>
      <rPr>
        <b/>
        <u val="single"/>
        <sz val="10"/>
        <rFont val="Times New Roman"/>
        <family val="1"/>
      </rPr>
      <t>current</t>
    </r>
    <r>
      <rPr>
        <sz val="10"/>
        <rFont val="Times New Roman"/>
        <family val="1"/>
      </rPr>
      <t xml:space="preserve"> calendar year.  (List project name and scope only.)</t>
    </r>
  </si>
  <si>
    <r>
      <t>D.</t>
    </r>
    <r>
      <rPr>
        <sz val="10"/>
        <rFont val="Times New Roman"/>
        <family val="1"/>
      </rPr>
      <t xml:space="preserve"> If you were to classify your SAE(s) into one or more of the "Proficiency Award" areas, which area(s) would best encompass the scope of your SAE?  (Review Proficiency Awards areas at:  </t>
    </r>
    <r>
      <rPr>
        <sz val="10"/>
        <color indexed="12"/>
        <rFont val="Times New Roman"/>
        <family val="1"/>
      </rPr>
      <t>http://www.ffa.org</t>
    </r>
    <r>
      <rPr>
        <sz val="10"/>
        <rFont val="Times New Roman"/>
        <family val="1"/>
      </rPr>
      <t>)</t>
    </r>
  </si>
  <si>
    <r>
      <t xml:space="preserve">B. Candidate's investment in feed, seed, fertilizer, chemicals, supplies, prepaid and </t>
    </r>
    <r>
      <rPr>
        <b/>
        <u val="single"/>
        <sz val="10"/>
        <rFont val="Times New Roman"/>
        <family val="1"/>
      </rPr>
      <t>other current assets</t>
    </r>
  </si>
  <si>
    <r>
      <t xml:space="preserve">F.  Candidate's investment in </t>
    </r>
    <r>
      <rPr>
        <b/>
        <u val="single"/>
        <sz val="10"/>
        <rFont val="Times New Roman"/>
        <family val="1"/>
      </rPr>
      <t>depreciable</t>
    </r>
    <r>
      <rPr>
        <b/>
        <sz val="10"/>
        <rFont val="Times New Roman"/>
        <family val="1"/>
      </rPr>
      <t xml:space="preserve"> draft, pleasure or breeding livestock:</t>
    </r>
  </si>
  <si>
    <r>
      <t xml:space="preserve">TOTAL </t>
    </r>
    <r>
      <rPr>
        <b/>
        <u val="single"/>
        <sz val="10"/>
        <rFont val="Times New Roman"/>
        <family val="1"/>
      </rPr>
      <t>NON-CURRENT</t>
    </r>
    <r>
      <rPr>
        <b/>
        <sz val="10"/>
        <rFont val="Times New Roman"/>
        <family val="1"/>
      </rPr>
      <t xml:space="preserve"> CAPITAL</t>
    </r>
  </si>
  <si>
    <r>
      <t xml:space="preserve">Do your Ending and Beginning Inventories match?  </t>
    </r>
    <r>
      <rPr>
        <b/>
        <sz val="9"/>
        <color indexed="10"/>
        <rFont val="Times New Roman"/>
        <family val="1"/>
      </rPr>
      <t>Check below!</t>
    </r>
  </si>
  <si>
    <r>
      <t xml:space="preserve">Supervised Agricultural Experience Program by Year    (NOTE: </t>
    </r>
    <r>
      <rPr>
        <u val="single"/>
        <sz val="10"/>
        <rFont val="Times New Roman"/>
        <family val="1"/>
      </rPr>
      <t>Unpaid</t>
    </r>
    <r>
      <rPr>
        <sz val="10"/>
        <rFont val="Times New Roman"/>
        <family val="1"/>
      </rPr>
      <t xml:space="preserve"> hours must be documented in the SAE records to be acceptable.)</t>
    </r>
  </si>
  <si>
    <t>Serviced starter.</t>
  </si>
  <si>
    <t>Replaced starter motor.</t>
  </si>
  <si>
    <t>Replaced ring gear on flywheel.</t>
  </si>
  <si>
    <t>Serviced fuel and air filters.</t>
  </si>
  <si>
    <t>Serviced and repaired governor.</t>
  </si>
  <si>
    <t>Adjusted carburetor.</t>
  </si>
  <si>
    <t>Serviced fuel pump.</t>
  </si>
  <si>
    <t>Serviced diesel fuel filter.</t>
  </si>
  <si>
    <t>Serviced diesel fuel pump.</t>
  </si>
  <si>
    <t>Serviced diesel fuel transfer pump.</t>
  </si>
  <si>
    <t>Serviced diesel fuel injector.</t>
  </si>
  <si>
    <t>Bled diesel fuel system.</t>
  </si>
  <si>
    <t>Serviced diesel fuel injection pump.</t>
  </si>
  <si>
    <t>Timed fuel injection pump.</t>
  </si>
  <si>
    <t>Serviced turbocharger.</t>
  </si>
  <si>
    <t>Tested coolant.</t>
  </si>
  <si>
    <t>Tested cooling system pressure.</t>
  </si>
  <si>
    <t>Cleaned cooling system.</t>
  </si>
  <si>
    <t>Replaced thermostat.</t>
  </si>
  <si>
    <t>Replaced radiator hose.</t>
  </si>
  <si>
    <t>Replaced fan belt.</t>
  </si>
  <si>
    <t>Replaced water pump.</t>
  </si>
  <si>
    <t>Cleaned engine cooling fans.</t>
  </si>
  <si>
    <t>Repaired radiator.</t>
  </si>
  <si>
    <t>Tested hydraulic system.</t>
  </si>
  <si>
    <t>Serviced hydraulic pump.</t>
  </si>
  <si>
    <t>Serviced hydraulic valve.</t>
  </si>
  <si>
    <t>Serviced hydraulic cylinder.</t>
  </si>
  <si>
    <t>Serviced hydraulic motor.</t>
  </si>
  <si>
    <t>Reconditioned hoses and connections.</t>
  </si>
  <si>
    <t>Serviced power takeoff drive.</t>
  </si>
  <si>
    <t>Serviced universal joints.</t>
  </si>
  <si>
    <t>Serviced drive shaft.</t>
  </si>
  <si>
    <t>Serviced special drives.</t>
  </si>
  <si>
    <t>Serviced torque converter.</t>
  </si>
  <si>
    <t>Adjusted clutch free-play.</t>
  </si>
  <si>
    <t>Serviced clutch.</t>
  </si>
  <si>
    <t>Adjusted gear train.</t>
  </si>
  <si>
    <t>Serviced transmission.</t>
  </si>
  <si>
    <t>Repaired differential.</t>
  </si>
  <si>
    <t>Serviced differential lock.</t>
  </si>
  <si>
    <t>Adjusted ring gear and pinion.</t>
  </si>
  <si>
    <t>Preloaded axle bearings.</t>
  </si>
  <si>
    <t>Replaced axle seals and gaskets.</t>
  </si>
  <si>
    <t>Serviced final drive.</t>
  </si>
  <si>
    <t>Serviced valve assembly.</t>
  </si>
  <si>
    <t>Measured piston ring-end gap.</t>
  </si>
  <si>
    <t>Torqued engine bolts.</t>
  </si>
  <si>
    <t>Measured engine vacuum.</t>
  </si>
  <si>
    <t>Used plastigage, micrometers, and other measuring devices.</t>
  </si>
  <si>
    <t>Measured engine compression.</t>
  </si>
  <si>
    <t>Adjusted valves.</t>
  </si>
  <si>
    <t>Tested engine efficiency and horsepower.</t>
  </si>
  <si>
    <t>Serviced piston assembly.</t>
  </si>
  <si>
    <t>Serviced piston cylinder.</t>
  </si>
  <si>
    <t>Installed connecting rods.</t>
  </si>
  <si>
    <t>Installed crankshaft.</t>
  </si>
  <si>
    <t>Serviced camshaft.</t>
  </si>
  <si>
    <t>Serviced oil pump.</t>
  </si>
  <si>
    <t>Installed timing gears or chain.</t>
  </si>
  <si>
    <t>Replaced cylinder head.</t>
  </si>
  <si>
    <t>Replaced oil pan and gasket.</t>
  </si>
  <si>
    <t>Inspected lubricant level.</t>
  </si>
  <si>
    <t>Changed crankcase oil and filter.</t>
  </si>
  <si>
    <t>Changed differential lubricant.</t>
  </si>
  <si>
    <t>Serviced oil cooler.</t>
  </si>
  <si>
    <t>Prepared for painting.</t>
  </si>
  <si>
    <t>Painted.</t>
  </si>
  <si>
    <t>Serviced wheel bearings.</t>
  </si>
  <si>
    <t>Serviced steering mechanisms.</t>
  </si>
  <si>
    <t>Inspected tires for pressure and wear.</t>
  </si>
  <si>
    <t>Replaced brake assembly.</t>
  </si>
  <si>
    <t>Cleaned engines and other components.</t>
  </si>
  <si>
    <t>Adjusted front and rear weighting.</t>
  </si>
  <si>
    <t>Installed duals.</t>
  </si>
  <si>
    <t>Adjusted wheel spacings.</t>
  </si>
  <si>
    <t>Serviced air conditioner.</t>
  </si>
  <si>
    <t>Recharged air conditioner.</t>
  </si>
  <si>
    <t>Adjusted belt tension.</t>
  </si>
  <si>
    <t>Adjusted planter depth.</t>
  </si>
  <si>
    <t>Adjusted plant population.</t>
  </si>
  <si>
    <t>Calibrated row crop planter seeding rates.</t>
  </si>
  <si>
    <t>Adjusted fertilizer rates.</t>
  </si>
  <si>
    <t>Adjusted insecticide rates.</t>
  </si>
  <si>
    <t>Adjusted herbicide rates.</t>
  </si>
  <si>
    <t>Greased and lubricated planter parts.</t>
  </si>
  <si>
    <t>Operated a row crop planter.</t>
  </si>
  <si>
    <t>Read and interpreted electronic monitor during operation.</t>
  </si>
  <si>
    <t>Replaced bearing.</t>
  </si>
  <si>
    <t>Replaced depth gauge wheel.</t>
  </si>
  <si>
    <t>Replaced marker arm.</t>
  </si>
  <si>
    <t>Selected coulter.</t>
  </si>
  <si>
    <t>Replaced coulter.</t>
  </si>
  <si>
    <t>Replaced packer wheel/chain.</t>
  </si>
  <si>
    <t>Prepared planter for storage.</t>
  </si>
  <si>
    <t>Selected plate to match seed size.</t>
  </si>
  <si>
    <t>Replaced brushes on seed drop.</t>
  </si>
  <si>
    <t>Replaced spring loaded finger pick up.</t>
  </si>
  <si>
    <t>Replaced shear pin.</t>
  </si>
  <si>
    <t>Adjusted grain drill depth.</t>
  </si>
  <si>
    <t>Calibrated grain drill seeding rate.</t>
  </si>
  <si>
    <t>Adjusted seeding rate.</t>
  </si>
  <si>
    <t>Greased and lubricated grain drill.</t>
  </si>
  <si>
    <t>Operated a grain drill.</t>
  </si>
  <si>
    <t>Operated a hay mower-conditioner.</t>
  </si>
  <si>
    <t>Sharpened sickle.</t>
  </si>
  <si>
    <t>Replaced sickle sections.</t>
  </si>
  <si>
    <t>Operated a hay rake.</t>
  </si>
  <si>
    <t>Adjusted hay rake length.</t>
  </si>
  <si>
    <t>Replaced teeth on hay rake.</t>
  </si>
  <si>
    <t>Operated a hay baler.</t>
  </si>
  <si>
    <t>Adjusted bale tension.</t>
  </si>
  <si>
    <t>Rethreaded and adjusted baler typing mechanism after malfunctioning.</t>
  </si>
  <si>
    <t>Replaced belts on large round baler.</t>
  </si>
  <si>
    <t>Greased and lubricated hay and forage equipment.</t>
  </si>
  <si>
    <t>Set length of cut on forage chopper.</t>
  </si>
  <si>
    <t>Sharpened knives on forage chopper.</t>
  </si>
  <si>
    <t>Operated a tandem disc.</t>
  </si>
  <si>
    <t>Operated an offset disc.</t>
  </si>
  <si>
    <t>Replaced disc blades/chisel points.</t>
  </si>
  <si>
    <t>Sharpened disc blades/rolling coulters.</t>
  </si>
  <si>
    <t>Replaced bearings.</t>
  </si>
  <si>
    <t>Operated a moldboard plow.</t>
  </si>
  <si>
    <t>Operated a chisel plow.</t>
  </si>
  <si>
    <t>Operated a rotary hoe.</t>
  </si>
  <si>
    <t>Operated a rowcrop cultivator.</t>
  </si>
  <si>
    <t>Greased and lubricated tillage equipment.</t>
  </si>
  <si>
    <t>Operated a harrow.</t>
  </si>
  <si>
    <t>Operated a cultimulcher.</t>
  </si>
  <si>
    <t>Operated a disc chisel.</t>
  </si>
  <si>
    <t>Operated a soil finisher.</t>
  </si>
  <si>
    <t>Adjusted sprayer rate.</t>
  </si>
  <si>
    <t>Greased and lubricated sprayer parts.</t>
  </si>
  <si>
    <t>Calibrated sprayer rates.</t>
  </si>
  <si>
    <t>Interpreted an electronic monitor during spraying.</t>
  </si>
  <si>
    <t>Operated a crop sprayer.</t>
  </si>
  <si>
    <t>Selected and installed new nozzles and/or tips.</t>
  </si>
  <si>
    <t>Followed directions on chemical labels.</t>
  </si>
  <si>
    <t>Used eye protection and rubber gloves when handling herbicides, insecticides, and other crop chemicals.</t>
  </si>
  <si>
    <t>Checked nozzle screens for holes, clogging, and wear.</t>
  </si>
  <si>
    <t>Replaced electronic valve.</t>
  </si>
  <si>
    <t>Properly disposed of herbicide containers.</t>
  </si>
  <si>
    <t>Determined harvest losses.</t>
  </si>
  <si>
    <t>Adjusted concave--cylinder clearance.</t>
  </si>
  <si>
    <t>Adjusted the combine reel.</t>
  </si>
  <si>
    <t>Adjusted snapping bars and gathering chains.</t>
  </si>
  <si>
    <t>Selected and adjusted cylinder speed.</t>
  </si>
  <si>
    <t>Adjusted the chaeffer and sieves.</t>
  </si>
  <si>
    <t>Adjusted cleaning fan and/or blower.</t>
  </si>
  <si>
    <t>Operated the combine.</t>
  </si>
  <si>
    <t>Greased and lubricated combine parts.</t>
  </si>
  <si>
    <t>Interpreted an electronic monitor to adjust combine.</t>
  </si>
  <si>
    <t>Replaced sickle knives and guards.</t>
  </si>
  <si>
    <t>Determined the requirements of a legal fence.</t>
  </si>
  <si>
    <t>Mapped fence lines.</t>
  </si>
  <si>
    <t>Selected proper fencing materials.</t>
  </si>
  <si>
    <t>Designed a decorative fence.</t>
  </si>
  <si>
    <t>Located fence line.</t>
  </si>
  <si>
    <t>Set corner brace post.</t>
  </si>
  <si>
    <t>Operated a hand post-hole digger.</t>
  </si>
  <si>
    <t>Operated a power hole auger.</t>
  </si>
  <si>
    <t>Operated a hydraulic post driver.</t>
  </si>
  <si>
    <t>Operated a PTO wire roller.</t>
  </si>
  <si>
    <t>Constructed fence of: a) all barbed wire; b) barbed and woven wire; c) all wood; d) spring and stretch cable; e) welded wire panel (cattle or swine); f) electric wire and gates; and g) chain link.</t>
  </si>
  <si>
    <t>Constructed a gate.</t>
  </si>
  <si>
    <t>Hung a gate.</t>
  </si>
  <si>
    <t>Installed a cattle guard.</t>
  </si>
  <si>
    <t>Installed a personal passageway.</t>
  </si>
  <si>
    <t>Installed a floodgate.</t>
  </si>
  <si>
    <t>Restretched and restapled wire.</t>
  </si>
  <si>
    <t>Replaced damaged material.</t>
  </si>
  <si>
    <t>Repaired gates.</t>
  </si>
  <si>
    <t>Painted or stained wood.</t>
  </si>
  <si>
    <t>Planned and designed a livestock handling facility.</t>
  </si>
  <si>
    <t>Installed a sorting gate.</t>
  </si>
  <si>
    <t>Constructed alleys for livestock handling.</t>
  </si>
  <si>
    <t>Selected a headgate.</t>
  </si>
  <si>
    <t>Installed or built a headgate.</t>
  </si>
  <si>
    <t>Selected a livestock scale.</t>
  </si>
  <si>
    <t>Installed a livestock scale.</t>
  </si>
  <si>
    <t>Constructed a loading chute.</t>
  </si>
  <si>
    <t>Repaired an existing facility.</t>
  </si>
  <si>
    <t>Repaired leaky faucets.</t>
  </si>
  <si>
    <t>Selected pipe and pipe fittings.</t>
  </si>
  <si>
    <t>Cut threads on pipe.</t>
  </si>
  <si>
    <t>Measured and cut pipe.</t>
  </si>
  <si>
    <t>Installed threaded pipe.</t>
  </si>
  <si>
    <t>Cut and flared copper pipe.</t>
  </si>
  <si>
    <t>Caulked joints on pipe.</t>
  </si>
  <si>
    <t>Soldered (sweat) joints on copper pipe.</t>
  </si>
  <si>
    <t>Installed PVC pipe.</t>
  </si>
  <si>
    <t>Reamed pipe.</t>
  </si>
  <si>
    <t>Identified frequently used types of pipe fittings.</t>
  </si>
  <si>
    <t>Identified common plumbing tools.</t>
  </si>
  <si>
    <t>Selected plumbing fixtures.</t>
  </si>
  <si>
    <t>Developed a plumbing plan for plumbing fixtures.</t>
  </si>
  <si>
    <t>Thawed frozen water pipes.</t>
  </si>
  <si>
    <t>Unclogged pipes.</t>
  </si>
  <si>
    <t>Installed a faucet.</t>
  </si>
  <si>
    <t>Installed a water closet.</t>
  </si>
  <si>
    <t>Installed a garbage disposal.</t>
  </si>
  <si>
    <t>Installed a hot water heater.</t>
  </si>
  <si>
    <t>Installed a water softener.</t>
  </si>
  <si>
    <t>Installed a water purifier.</t>
  </si>
  <si>
    <t>Installed a water pump.</t>
  </si>
  <si>
    <t>Installed nipple waterer.</t>
  </si>
  <si>
    <t>Installed mist/drip system for summer livestock cooling.</t>
  </si>
  <si>
    <t>Installed hog or cattle waterer.</t>
  </si>
  <si>
    <t>Repaired a water pump.</t>
  </si>
  <si>
    <t>Planned a sewage disposal system for septic tanks.</t>
  </si>
  <si>
    <t>Layed out a building foundation.</t>
  </si>
  <si>
    <t>Used a surveyor's level to determine slope.</t>
  </si>
  <si>
    <t>Conducted a slump test.</t>
  </si>
  <si>
    <t>Mixed concrete.</t>
  </si>
  <si>
    <t>Placed, consolidated, and finished concrete.</t>
  </si>
  <si>
    <t>Made insulation, control, and construction joints.</t>
  </si>
  <si>
    <t>Placed anchor bolts.</t>
  </si>
  <si>
    <t>Produced special finishes on concrete.</t>
  </si>
  <si>
    <t>Constructed forms.</t>
  </si>
  <si>
    <t>Calculated the amount of ready mix concrete to order.</t>
  </si>
  <si>
    <t>Calculated bill of materials for a job.</t>
  </si>
  <si>
    <t>Dug footing for building.</t>
  </si>
  <si>
    <t>Operated a bull float.</t>
  </si>
  <si>
    <t>Operated a screed float.</t>
  </si>
  <si>
    <t>Operated a power trowel.</t>
  </si>
  <si>
    <t>Edged concrete.</t>
  </si>
  <si>
    <t>Placed reinforcement rod/wire in concrete.</t>
  </si>
  <si>
    <t>Laid concrete block/bricks/stones.</t>
  </si>
  <si>
    <t>Mixed mortar.</t>
  </si>
  <si>
    <t>Placed bolts in hard concrete.</t>
  </si>
  <si>
    <t>Colored concrete.</t>
  </si>
  <si>
    <t>Evaluated existing buildings for repairs or remodeling.</t>
  </si>
  <si>
    <t>Estimated costs of new building or repairs.</t>
  </si>
  <si>
    <t>Developed blueprint for building.</t>
  </si>
  <si>
    <t>Prepared a bill of materials.</t>
  </si>
  <si>
    <t>Selected a building site.</t>
  </si>
  <si>
    <t>Determined long range building needs for expansion.</t>
  </si>
  <si>
    <t>Applied for building permit.</t>
  </si>
  <si>
    <t>Leveled building site.</t>
  </si>
  <si>
    <t>Used transit.</t>
  </si>
  <si>
    <t>Squared building foundation.</t>
  </si>
  <si>
    <t>Dug footings.</t>
  </si>
  <si>
    <t>Properly used a crumber.</t>
  </si>
  <si>
    <t>Used fill sand.</t>
  </si>
  <si>
    <t>Set concrete forms.</t>
  </si>
  <si>
    <t>Poured footings and foundations.</t>
  </si>
  <si>
    <t>Framed a building</t>
  </si>
  <si>
    <t>Set poles for pole building.</t>
  </si>
  <si>
    <t>Constructed rafters.</t>
  </si>
  <si>
    <t>Placed rafters.</t>
  </si>
  <si>
    <t>Installed proper bracing.</t>
  </si>
  <si>
    <t>Installed siding.</t>
  </si>
  <si>
    <t>Installed sheating.</t>
  </si>
  <si>
    <t>Insulated a building.</t>
  </si>
  <si>
    <t>Laid asphalt shingles.</t>
  </si>
  <si>
    <t>Roofed a building</t>
  </si>
  <si>
    <t>Painted a building.</t>
  </si>
  <si>
    <t>Trimmed a building.</t>
  </si>
  <si>
    <t>Installed electrical system.</t>
  </si>
  <si>
    <t>Installed plumbing system.</t>
  </si>
  <si>
    <t>Installed ventilation system.</t>
  </si>
  <si>
    <t>Redesigned or remodeled a building for different use.</t>
  </si>
  <si>
    <t>Repaired roof.</t>
  </si>
  <si>
    <t>Installed heating system.</t>
  </si>
  <si>
    <t>Repaired window.</t>
  </si>
  <si>
    <t>Repaired floor.</t>
  </si>
  <si>
    <t>Repaired doors.</t>
  </si>
  <si>
    <t>Repaired siding.</t>
  </si>
  <si>
    <t>Designed a manure handling system.</t>
  </si>
  <si>
    <t>Installed a manure handling system.</t>
  </si>
  <si>
    <t>Repaired a manure handling system.</t>
  </si>
  <si>
    <t>Planned and planted a windbreak.</t>
  </si>
  <si>
    <t>Selected and planted shade trees.</t>
  </si>
  <si>
    <t>Selected and planted ornamental trees or shrubs.</t>
  </si>
  <si>
    <t>Planned and planted flower beads.</t>
  </si>
  <si>
    <t>Pruned trees and shrubs.</t>
  </si>
  <si>
    <t>Fertilized lawn.</t>
  </si>
  <si>
    <t>Fertilized garden.</t>
  </si>
  <si>
    <t>Fertilized trees.</t>
  </si>
  <si>
    <t>Selected proper seed for lawn.</t>
  </si>
  <si>
    <t>Seeded or reseeded a lawn.</t>
  </si>
  <si>
    <t>Controlled weeds.</t>
  </si>
  <si>
    <t>Cleaned up junk around farmstead.</t>
  </si>
  <si>
    <t>Watered lawn, trees, and/or flowers.</t>
  </si>
  <si>
    <t>Graveled lane.</t>
  </si>
  <si>
    <t>Maintained and/or repaired driveways.</t>
  </si>
  <si>
    <t>Paved driveway.</t>
  </si>
  <si>
    <t>Constructed new sidewalk.</t>
  </si>
  <si>
    <t>Painted fences.</t>
  </si>
  <si>
    <t>Built fences.</t>
  </si>
  <si>
    <t>Constructed new mailbox.</t>
  </si>
  <si>
    <t>Improved existing mailbox.</t>
  </si>
  <si>
    <t>Planned or altered farmstead layout.</t>
  </si>
  <si>
    <t>Removed old buildings.</t>
  </si>
  <si>
    <t>Constructed a picnic table or lawn furniture.</t>
  </si>
  <si>
    <t>Painted lawn furniture.</t>
  </si>
  <si>
    <t>Painted building.</t>
  </si>
  <si>
    <t>Selected proper paint.</t>
  </si>
  <si>
    <t>Wrapped young trees for winter protection.</t>
  </si>
  <si>
    <t>Developed an internal or external drainage system.</t>
  </si>
  <si>
    <t>Maintained existing windbreak.</t>
  </si>
  <si>
    <t>Maintained adequate visibility around road entrance.</t>
  </si>
  <si>
    <t>Prepared building for painting.</t>
  </si>
  <si>
    <t>Resided building</t>
  </si>
  <si>
    <t>Shingled building.</t>
  </si>
  <si>
    <t>Winterized building.</t>
  </si>
  <si>
    <t>Renovated buildings.</t>
  </si>
  <si>
    <t>Installed hearing system.</t>
  </si>
  <si>
    <t>Repaired heating system.</t>
  </si>
  <si>
    <t>Repaired electrical system.</t>
  </si>
  <si>
    <t>Installed roofing gutters.</t>
  </si>
  <si>
    <t>Placed concrete.</t>
  </si>
  <si>
    <t>Determined slope.</t>
  </si>
  <si>
    <t>Laid concrete blocks or bricks.</t>
  </si>
  <si>
    <t>Repaired fence.</t>
  </si>
  <si>
    <t>Constructed livestock equipment.</t>
  </si>
  <si>
    <t>Repaired livestock equipment.</t>
  </si>
  <si>
    <t>Developed a fire safety system.</t>
  </si>
  <si>
    <t>Inventoried hazard materials.</t>
  </si>
  <si>
    <t>Properly stored hazardous materials.</t>
  </si>
  <si>
    <t>Properly maintained water supply.</t>
  </si>
  <si>
    <t>Sampled drinking water supply and had it tested.</t>
  </si>
  <si>
    <t>Selected a greenhouse structure.</t>
  </si>
  <si>
    <t>Constructed a greenhouse frame.</t>
  </si>
  <si>
    <t>Installed and/or repaired plumbing.</t>
  </si>
  <si>
    <t>Installed and/or repaired electrical wiring.</t>
  </si>
  <si>
    <t>Installed and/or repaired heating system.</t>
  </si>
  <si>
    <t>Installed and/or repaired ventilation system.</t>
  </si>
  <si>
    <t>Installed and/or repaired cooling system.</t>
  </si>
  <si>
    <t>Installed shading system.</t>
  </si>
  <si>
    <t>Installed automatic mist system.</t>
  </si>
  <si>
    <t>Installed automatic lighting system.</t>
  </si>
  <si>
    <t>Constructed benches.</t>
  </si>
  <si>
    <t>Installed irrigation system.</t>
  </si>
  <si>
    <t>Constructed cold frame.</t>
  </si>
  <si>
    <t>Prepared planting media.</t>
  </si>
  <si>
    <t>Sterilized planting media.</t>
  </si>
  <si>
    <t>Fertilized media.</t>
  </si>
  <si>
    <t>Maintained dormant plants.</t>
  </si>
  <si>
    <t>Prepare/planted seeds.</t>
  </si>
  <si>
    <t>Prepared/planted bulbs, corms, tubers, rhizomes, and roots.</t>
  </si>
  <si>
    <t>Prepared/transplanted seedlings, cutting, and stolons.</t>
  </si>
  <si>
    <t>Prepared/transplanted large plants.</t>
  </si>
  <si>
    <t>Labeled plants.</t>
  </si>
  <si>
    <t>Set time clocks for automatic mist and lighting systems.</t>
  </si>
  <si>
    <t>Propagated plants by cuttings.</t>
  </si>
  <si>
    <t>Propagated plants through layerage techniques.</t>
  </si>
  <si>
    <t>Propagated plants by division.</t>
  </si>
  <si>
    <t>Propagated plants by budding.</t>
  </si>
  <si>
    <t>Propagated plants by grafting.</t>
  </si>
  <si>
    <t>Pinched flowering plants.</t>
  </si>
  <si>
    <t>Disbudded flowering plants.</t>
  </si>
  <si>
    <t>Pruned plants.</t>
  </si>
  <si>
    <t>Applied growth regulating chemicals.</t>
  </si>
  <si>
    <t>Applied rooting hormones to cuttings.</t>
  </si>
  <si>
    <t>Misted cuttings.</t>
  </si>
  <si>
    <t>Forced bulbs.</t>
  </si>
  <si>
    <t>Installed black cloth to regulate photoperiod.</t>
  </si>
  <si>
    <t>Applied granular fertilizer.</t>
  </si>
  <si>
    <t>Thinned seedlings.</t>
  </si>
  <si>
    <t>Placed cuttings in flats.</t>
  </si>
  <si>
    <t>Transferred plants to containers.</t>
  </si>
  <si>
    <t>Identified planting media.</t>
  </si>
  <si>
    <t>Identified bedding plants.</t>
  </si>
  <si>
    <t>Identified nutrient deficiency symptoms.</t>
  </si>
  <si>
    <t>Mixed fertilizer solutions.</t>
  </si>
  <si>
    <t>Used hand and power tools.</t>
  </si>
  <si>
    <t>Maintained hand and power tools.</t>
  </si>
  <si>
    <t>Maintained greenhouse operations equipment and vehicles.</t>
  </si>
  <si>
    <t>Removed dead and diseased blooms and plant parts.</t>
  </si>
  <si>
    <t>Used pot plant sleeves.</t>
  </si>
  <si>
    <t>Packaged plants for shipping.</t>
  </si>
  <si>
    <t>Identified plant diseases.</t>
  </si>
  <si>
    <t>Identified insect damage.</t>
  </si>
  <si>
    <t>Identified chemical and environmental damage.</t>
  </si>
  <si>
    <t>Identified mechanical damage.</t>
  </si>
  <si>
    <t>Identified weeds.</t>
  </si>
  <si>
    <t>Determined correct weed, disease, and insect control procedures.</t>
  </si>
  <si>
    <t>Safely mixed chemicals.</t>
  </si>
  <si>
    <t>Safely applied chemicals.</t>
  </si>
  <si>
    <t>Provided biological controls.</t>
  </si>
  <si>
    <t>Removed diseased plants.</t>
  </si>
  <si>
    <t>Removed weeds with mechanical tools.</t>
  </si>
  <si>
    <t>Set out poisoned bait to eradicate rodents.</t>
  </si>
  <si>
    <t>Established storage area for chemical and equipment.</t>
  </si>
  <si>
    <t>Calculated amount/source of water needed.</t>
  </si>
  <si>
    <t>Set time control valves.</t>
  </si>
  <si>
    <t>Hand watered plants.</t>
  </si>
  <si>
    <t>Labeled merchandise.</t>
  </si>
  <si>
    <t>Interpreted plant care instructions.</t>
  </si>
  <si>
    <t>Completed sales slips.</t>
  </si>
  <si>
    <t>Received customer orders by phone.</t>
  </si>
  <si>
    <t>Closed sale.</t>
  </si>
  <si>
    <t>Made correct change.</t>
  </si>
  <si>
    <t>Developed employee-customer relations.</t>
  </si>
  <si>
    <t>Prepared advertisements.</t>
  </si>
  <si>
    <t>Calculated profitability.</t>
  </si>
  <si>
    <t>Utilized electronic controls for regulating plant growth.</t>
  </si>
  <si>
    <t>Used hydroponics in plant production.</t>
  </si>
  <si>
    <t>Prepared budget.</t>
  </si>
  <si>
    <t>Identified varieties of grass.</t>
  </si>
  <si>
    <t>Selected planting site.</t>
  </si>
  <si>
    <t>Took representative soil sample.</t>
  </si>
  <si>
    <t>Read and interpreted soil test results.</t>
  </si>
  <si>
    <t>Applied fertilizer and lime</t>
  </si>
  <si>
    <t>Selected proper cultivars.</t>
  </si>
  <si>
    <t>Selected disease free seed.</t>
  </si>
  <si>
    <t>Selected sod.</t>
  </si>
  <si>
    <t>Prepared, smoothed, and leveled seedbed.</t>
  </si>
  <si>
    <t>Calculated area.</t>
  </si>
  <si>
    <t>Calibrated seeder.</t>
  </si>
  <si>
    <t>Calibrated fertilizer applicator.</t>
  </si>
  <si>
    <t>Sowed seed.</t>
  </si>
  <si>
    <t>Established good seed-soil contact.</t>
  </si>
  <si>
    <t>Established a fertilizer program.</t>
  </si>
  <si>
    <t>Mowed lawn at proper height.</t>
  </si>
  <si>
    <t>Sharpened mower blade.</t>
  </si>
  <si>
    <t>Serviced gasoline and/or diesel engines.</t>
  </si>
  <si>
    <t>Serviced small and/or large implements.</t>
  </si>
  <si>
    <t>Winterized implements.</t>
  </si>
  <si>
    <t>Removed thatch.</t>
  </si>
  <si>
    <t>Aerate soil.</t>
  </si>
  <si>
    <t>Identified plant disease.</t>
  </si>
  <si>
    <t>Determined correct pest control procedures.</t>
  </si>
  <si>
    <t>Removed weeks with mechanical tools.</t>
  </si>
  <si>
    <t>Established storage area for chemicals and equipment.</t>
  </si>
  <si>
    <t>Operated sod cutter.</t>
  </si>
  <si>
    <t>Adjusted sod cutter.</t>
  </si>
  <si>
    <t>Stacked sod.</t>
  </si>
  <si>
    <t>Laid sod.</t>
  </si>
  <si>
    <t>Watered sod.</t>
  </si>
  <si>
    <t>Rolled sod.</t>
  </si>
  <si>
    <t>Staked sod.</t>
  </si>
  <si>
    <t>Set up sprinkling system.</t>
  </si>
  <si>
    <t>Selected crop(s).</t>
  </si>
  <si>
    <t>Selected a planting site.</t>
  </si>
  <si>
    <t>Analyzed soil test recommendations.</t>
  </si>
  <si>
    <t>Applied fertilizer and lime.</t>
  </si>
  <si>
    <t>Selected quality disease free seed.</t>
  </si>
  <si>
    <t>Selected quality disease free root stock.</t>
  </si>
  <si>
    <t>Selected quality disease free transplants.</t>
  </si>
  <si>
    <t>Prepared seed bed.</t>
  </si>
  <si>
    <t>Selected proper planting date.</t>
  </si>
  <si>
    <t>Laid out recommended plant and row spacing.</t>
  </si>
  <si>
    <t>Planted at proper depth.</t>
  </si>
  <si>
    <t>Hardened transplants.</t>
  </si>
  <si>
    <t>Determined correct disease, insect, and weed control procedures.</t>
  </si>
  <si>
    <t>Destroyed diseased plants.</t>
  </si>
  <si>
    <t>Regulated furrow, overhead, and/or trickle irrigation.</t>
  </si>
  <si>
    <t>Prepared and applied compost.</t>
  </si>
  <si>
    <t>Applied mulch.</t>
  </si>
  <si>
    <t>Tilled seedbed and/or planted.</t>
  </si>
  <si>
    <t>Harvested plants or plant products at proper stage.</t>
  </si>
  <si>
    <t>Counted or weighed plants or plant products.</t>
  </si>
  <si>
    <t>Cleaned and sized harvested plants or plant products.</t>
  </si>
  <si>
    <t>Packed products for hauling.</t>
  </si>
  <si>
    <t>Treated harvested crops for reduction of spoilage.</t>
  </si>
  <si>
    <t>Graded for size and quality plants or plant products.</t>
  </si>
  <si>
    <t>Stored plants or products properly.</t>
  </si>
  <si>
    <t>Prepared invoices and shipping labels.</t>
  </si>
  <si>
    <t>Packaged orders for shipment.</t>
  </si>
  <si>
    <t>Assembled shipping cartons.</t>
  </si>
  <si>
    <t>Completed inventory of plants or plant products.</t>
  </si>
  <si>
    <t>Observed federal and state shipping standards.</t>
  </si>
  <si>
    <t>Surveyed potential market.</t>
  </si>
  <si>
    <t>Selected marketing method.</t>
  </si>
  <si>
    <t>Marketed direct to consumer.</t>
  </si>
  <si>
    <t>Marketed commercial wholesale markets.</t>
  </si>
  <si>
    <t>Maintained gasoline engines.</t>
  </si>
  <si>
    <t>Maintained diesel engines.</t>
  </si>
  <si>
    <t>Maintained electric motors.</t>
  </si>
  <si>
    <t>Maintained implements.</t>
  </si>
  <si>
    <t>Sharpened hand tools.</t>
  </si>
  <si>
    <t>Repaired growing structures.</t>
  </si>
  <si>
    <t>Located and reported any malfunctions of liquid injection systems.</t>
  </si>
  <si>
    <t>Repaired and maintained irrigation system.</t>
  </si>
  <si>
    <t>Repaired and maintained spray equipment.</t>
  </si>
  <si>
    <t>Double cropped.</t>
  </si>
  <si>
    <t>Established harvesting schedule (perennials).</t>
  </si>
  <si>
    <t>Established winter kill protection (perennials).</t>
  </si>
  <si>
    <t>Followed practices to enhance production for early season markets.</t>
  </si>
  <si>
    <t>Used hydroponics in producing vegetables.</t>
  </si>
  <si>
    <t>Prepared vegetables for a show.</t>
  </si>
  <si>
    <t>Dug holes for trees and shrubs.</t>
  </si>
  <si>
    <t>Operated tillage machinery.</t>
  </si>
  <si>
    <t>Mixed and sterilized greenhouse media.</t>
  </si>
  <si>
    <t>Hauled and spread mulch and other plant material.</t>
  </si>
  <si>
    <t>Operated fertilizer and lime spreader.</t>
  </si>
  <si>
    <t>Laid out space requirements for various varieties.</t>
  </si>
  <si>
    <t>Analyzed soil test.</t>
  </si>
  <si>
    <t>Prepared cuttings.</t>
  </si>
  <si>
    <t>Transplanted seedlings and cuttings to the field.</t>
  </si>
  <si>
    <t>Cleaned, treated, and planted seed.</t>
  </si>
  <si>
    <t>Started and cared for container stock.</t>
  </si>
  <si>
    <t>Labeled planted rows or areas.</t>
  </si>
  <si>
    <t>Budded and grafted nursery stock.</t>
  </si>
  <si>
    <t>Established a watering program for nursery stock.</t>
  </si>
  <si>
    <t>Pruned and trimmed plants.</t>
  </si>
  <si>
    <t>Operated sprayers and dusters.</t>
  </si>
  <si>
    <t>Thinned and spaced nursery stock.</t>
  </si>
  <si>
    <t>Cultivated with hand and power equipment.</t>
  </si>
  <si>
    <t>Bailed and burlapped stock.</t>
  </si>
  <si>
    <t>Labeled harvested plants.</t>
  </si>
  <si>
    <t>Potted plants for retail sale.</t>
  </si>
  <si>
    <t>Harvested and cleaned seed.</t>
  </si>
  <si>
    <t>Established humidity and temperature levels in greenhouse.</t>
  </si>
  <si>
    <t>Cared for over-wintered container stock.</t>
  </si>
  <si>
    <t>Bunched and packed plants.</t>
  </si>
  <si>
    <t>Prepared invoices.</t>
  </si>
  <si>
    <t>Delivered plant materials to wholesalers and/or retailers.</t>
  </si>
  <si>
    <t>Identified nursery plants.</t>
  </si>
  <si>
    <t>Maintained gasoline and/or diesel engines.</t>
  </si>
  <si>
    <t>Maintained small and/or large implements.</t>
  </si>
  <si>
    <t>Advised customers on manner of planting and caring for plant materials.</t>
  </si>
  <si>
    <t>Identified wants and needs of customers.</t>
  </si>
  <si>
    <t>Filled out appropriate sales forms.</t>
  </si>
  <si>
    <t>Handled customer objections and complaints.</t>
  </si>
  <si>
    <t>Made change.</t>
  </si>
  <si>
    <t>Packed and/or wrapped merchandise.</t>
  </si>
  <si>
    <t>Processed orders by telephone.</t>
  </si>
  <si>
    <t>Priced nursery stock.</t>
  </si>
  <si>
    <t>Maintained inventory of stock and related items.</t>
  </si>
  <si>
    <t>Prepared merchandise displays.</t>
  </si>
  <si>
    <t>Determined needs and desires of client.</t>
  </si>
  <si>
    <t>Measured the dimensions of site.</t>
  </si>
  <si>
    <t>Analyzed current site condition.</t>
  </si>
  <si>
    <t>Located utility lines.</t>
  </si>
  <si>
    <t>Analyzed and evaluated landscape plans.</t>
  </si>
  <si>
    <t>Developed a landscape plan.</t>
  </si>
  <si>
    <t>Identified plant material.</t>
  </si>
  <si>
    <t>Selected plant materials.</t>
  </si>
  <si>
    <t>Determined planting dates.</t>
  </si>
  <si>
    <t>Developed a bill of materials.</t>
  </si>
  <si>
    <t>Sampled soil and prepared it for testing.</t>
  </si>
  <si>
    <t>Analyzed soil test results.</t>
  </si>
  <si>
    <t>Purchased quality plant material.</t>
  </si>
  <si>
    <t>Prepared planting site.</t>
  </si>
  <si>
    <t>Determined spacing and dept of planting.</t>
  </si>
  <si>
    <t>Planted balled and burlapped stock.</t>
  </si>
  <si>
    <t>Planted container grown stock.</t>
  </si>
  <si>
    <t>Planted bare root stock.</t>
  </si>
  <si>
    <t>Planted seeds.</t>
  </si>
  <si>
    <t>Planted bulbs.</t>
  </si>
  <si>
    <t>Planted bedding plants.</t>
  </si>
  <si>
    <t>Selected and applied mulching materials.</t>
  </si>
  <si>
    <t>Provided support for young trees.</t>
  </si>
  <si>
    <t>Established new lawn seeding.</t>
  </si>
  <si>
    <t>Mowed lawn at proper lengths.</t>
  </si>
  <si>
    <t>Renovated lawn.</t>
  </si>
  <si>
    <t>Constructed walks.</t>
  </si>
  <si>
    <t>Constructed drive.</t>
  </si>
  <si>
    <t>Constructed patio.</t>
  </si>
  <si>
    <t>Constructed fence.</t>
  </si>
  <si>
    <t>Constructed walls.</t>
  </si>
  <si>
    <t>Constructed benches and patio furniture.</t>
  </si>
  <si>
    <t>Constructed fountain and pool.</t>
  </si>
  <si>
    <t>Mixed and placed concrete.</t>
  </si>
  <si>
    <t>Laid brick.</t>
  </si>
  <si>
    <t>Pruned shrubs.</t>
  </si>
  <si>
    <t>Established erosion control practices.</t>
  </si>
  <si>
    <t>Established a watering program.</t>
  </si>
  <si>
    <t>Provided winter protection.</t>
  </si>
  <si>
    <t>Repaired and braced damaged trees.</t>
  </si>
  <si>
    <t>Determined correct control procedures for weeds.</t>
  </si>
  <si>
    <t>Sampled soil.</t>
  </si>
  <si>
    <t>Selected recommended cultavars.</t>
  </si>
  <si>
    <t>Selected quality disease free stock.</t>
  </si>
  <si>
    <t>Determined proper planting date.</t>
  </si>
  <si>
    <t>Laid out plant and row spacing.</t>
  </si>
  <si>
    <t>Determined proper planting depth.</t>
  </si>
  <si>
    <t>Controlled trellis system.</t>
  </si>
  <si>
    <t>Disbudded plants.</t>
  </si>
  <si>
    <t>Set time controls valves.</t>
  </si>
  <si>
    <t>Regulated furrow, overhead, or trickle irrigation.</t>
  </si>
  <si>
    <t>Renovated small fruit planting.</t>
  </si>
  <si>
    <t>Packed products for transportation.</t>
  </si>
  <si>
    <t>Surveyed potential market opportunities.</t>
  </si>
  <si>
    <t>Maintained and sharpened hand tools.</t>
  </si>
  <si>
    <t>Read and integrated soil test.</t>
  </si>
  <si>
    <t>Selected recommended cultivators.</t>
  </si>
  <si>
    <t>Selected disease free stock.</t>
  </si>
  <si>
    <t>Planted trees at proper depth.</t>
  </si>
  <si>
    <t>Planted windbreakers.</t>
  </si>
  <si>
    <t>Trained fruit trees.</t>
  </si>
  <si>
    <t>Established safe storage area for chemicals and equipment.</t>
  </si>
  <si>
    <t>Planted interrow grass.</t>
  </si>
  <si>
    <t>Applied tree wrap.</t>
  </si>
  <si>
    <t>Established deer control program.</t>
  </si>
  <si>
    <t>Packaged order for shipment.</t>
  </si>
  <si>
    <t>Surveyed potential markets.</t>
  </si>
  <si>
    <t>Marketed to commercial wholesale market.</t>
  </si>
  <si>
    <t>Prepared fruit for a show.</t>
  </si>
  <si>
    <t>Harvested flowers at correct stage.</t>
  </si>
  <si>
    <t>Cut stems to length.</t>
  </si>
  <si>
    <t>Inspected and graded.</t>
  </si>
  <si>
    <t>Identified plant disorders.</t>
  </si>
  <si>
    <t>Sorted flowers.</t>
  </si>
  <si>
    <t>Removed leaves and thorns.</t>
  </si>
  <si>
    <t>Conditioned cut flowers.</t>
  </si>
  <si>
    <t>Refrigerated plant materials.</t>
  </si>
  <si>
    <t>Selected flowers for arrangements.</t>
  </si>
  <si>
    <t>Selected proper containers.</t>
  </si>
  <si>
    <t>Used stem supports.</t>
  </si>
  <si>
    <t>Identified common tools and mechanics used in arranging flowers.</t>
  </si>
  <si>
    <t>Identified the types of flowers that can be used in floral design.</t>
  </si>
  <si>
    <t>Identified the basic principles of floral design.</t>
  </si>
  <si>
    <t>Identified the basic floral design shapes.</t>
  </si>
  <si>
    <t>Designed a fresh floral arrangement.</t>
  </si>
  <si>
    <t>Designed a dried floral arrangement.</t>
  </si>
  <si>
    <t>Designed a silk floral arrangement.</t>
  </si>
  <si>
    <t>Performed basic floral wiring techniques.</t>
  </si>
  <si>
    <t>Constructed bows using basic ribbon widths.</t>
  </si>
  <si>
    <t>Constructed different types of corsages.</t>
  </si>
  <si>
    <t>Constrtucted different types of boutonnieres.</t>
  </si>
  <si>
    <t>Constructed a floral design using Chirstmas greens.</t>
  </si>
  <si>
    <t>Constructed wedding floral designs.</t>
  </si>
  <si>
    <t>Constructed funeral floral designs.</t>
  </si>
  <si>
    <t>Designed bud vases.</t>
  </si>
  <si>
    <t>Designed a novelty arrangement.</t>
  </si>
  <si>
    <t>Prepared, designed, and planted a dish garden.</t>
  </si>
  <si>
    <t>Prepared, designed, and planted a terrarium.</t>
  </si>
  <si>
    <t>Bonsaied plants.</t>
  </si>
  <si>
    <t>Packaged florist flowers/arrangements for delivery.</t>
  </si>
  <si>
    <t>Wrote enclosure cards.</t>
  </si>
  <si>
    <t>Attaached care cards to flowers and plants.</t>
  </si>
  <si>
    <t>Dressed potted plants.</t>
  </si>
  <si>
    <t>Maintained designers tools.</t>
  </si>
  <si>
    <t>Sharpened knives.</t>
  </si>
  <si>
    <t>Watered potted plants.</t>
  </si>
  <si>
    <t>Fertilized plants.</t>
  </si>
  <si>
    <t>Set up manufacturer's displays.</t>
  </si>
  <si>
    <t>Lettered show cards.</t>
  </si>
  <si>
    <t>Stocked merchandise.</t>
  </si>
  <si>
    <t>Set up exterior displays.</t>
  </si>
  <si>
    <t>Built displays for the sales room cooler.</t>
  </si>
  <si>
    <t>Set up counter and table-top displays.</t>
  </si>
  <si>
    <t>Set up window displays.</t>
  </si>
  <si>
    <t>Sold floral products.</t>
  </si>
  <si>
    <t>Placed out-of-town orders.</t>
  </si>
  <si>
    <t>Explained floral wire service to customers.</t>
  </si>
  <si>
    <t>Wrote a sales ticket.</t>
  </si>
  <si>
    <t>Took telephone orders.</t>
  </si>
  <si>
    <t>Wrote charge plate sales ticket.</t>
  </si>
  <si>
    <t>Made correct change to customers.</t>
  </si>
  <si>
    <t>Telephoned order to wholesalers.</t>
  </si>
  <si>
    <t>Received incoming merchandise.</t>
  </si>
  <si>
    <t>Wrapped floral merchandise.</t>
  </si>
  <si>
    <t>Handled customer complaints.</t>
  </si>
  <si>
    <t>Routed deliveries.</t>
  </si>
  <si>
    <t>Wrote customers' monthly statements.</t>
  </si>
  <si>
    <t>Exhibited flowers at a show.</t>
  </si>
  <si>
    <t>Hours</t>
  </si>
  <si>
    <t>Community Development</t>
  </si>
  <si>
    <t>HS Sr.</t>
  </si>
  <si>
    <t>HS Jr.</t>
  </si>
  <si>
    <t>HS Fresh.</t>
  </si>
  <si>
    <t>HS Soph.</t>
  </si>
  <si>
    <t>FFA members may retain FFA membership until Nov. 30th, following the 4th National Convention after graduation from high school.</t>
  </si>
  <si>
    <t>2nd Natl. Conv. after graduation</t>
  </si>
  <si>
    <t>3rd Natl. Conv. after graduation</t>
  </si>
  <si>
    <t>4th Natl. Conv. after graduation</t>
  </si>
  <si>
    <t>HS Graduation</t>
  </si>
  <si>
    <t>Sub-Dist.</t>
  </si>
  <si>
    <t>District</t>
  </si>
  <si>
    <t>Proficiency Areas</t>
  </si>
  <si>
    <r>
      <t xml:space="preserve">Agricultural Skills Learned: List 3 Agricultural Skills for </t>
    </r>
    <r>
      <rPr>
        <b/>
        <u val="single"/>
        <sz val="10"/>
        <rFont val="Times New Roman"/>
        <family val="1"/>
      </rPr>
      <t>each</t>
    </r>
    <r>
      <rPr>
        <b/>
        <sz val="10"/>
        <rFont val="Times New Roman"/>
        <family val="1"/>
      </rPr>
      <t xml:space="preserve"> practice or program.</t>
    </r>
  </si>
  <si>
    <t>Sample Ag Skills</t>
  </si>
  <si>
    <t xml:space="preserve">  2.  Calendar year you aspire to receive the Iowa FFA Degree.</t>
  </si>
  <si>
    <t>Management accomplishments and/or Efficiency factors used by the candidate to improve the quality of the SAE program during the period covered in the application.</t>
  </si>
  <si>
    <t>List all NON-EARNED income including gifts, prizes, and inheritance.</t>
  </si>
  <si>
    <r>
      <t xml:space="preserve">Income from Sources </t>
    </r>
    <r>
      <rPr>
        <b/>
        <u val="single"/>
        <sz val="10"/>
        <rFont val="Times New Roman"/>
        <family val="1"/>
      </rPr>
      <t>Other Than</t>
    </r>
    <r>
      <rPr>
        <b/>
        <sz val="10"/>
        <rFont val="Times New Roman"/>
        <family val="1"/>
      </rPr>
      <t xml:space="preserve"> SAE Programs</t>
    </r>
  </si>
  <si>
    <r>
      <t xml:space="preserve">Candidates must include all NON-SAE INCOME </t>
    </r>
    <r>
      <rPr>
        <u val="single"/>
        <sz val="10"/>
        <rFont val="Times New Roman"/>
        <family val="1"/>
      </rPr>
      <t>during the time covered by this application</t>
    </r>
    <r>
      <rPr>
        <sz val="10"/>
        <rFont val="Times New Roman"/>
        <family val="1"/>
      </rPr>
      <t>.  Candidates must include all NON-CASH income, or the value of the goods that were exchanged for the candidate’s labor.</t>
    </r>
  </si>
  <si>
    <t>p. 4</t>
  </si>
  <si>
    <t>p. 5</t>
  </si>
  <si>
    <t>p. 6a</t>
  </si>
  <si>
    <t>p.6b</t>
  </si>
  <si>
    <t>Explain any unusual circumstances, such as: items received as gifts or traded for labor.</t>
  </si>
  <si>
    <t>FFA Eligibility</t>
  </si>
  <si>
    <t>p. 7</t>
  </si>
  <si>
    <t>Activity</t>
  </si>
  <si>
    <t>Community Service Activities and/or Community Development Projects</t>
  </si>
  <si>
    <t>Determined feed needs according to production.</t>
  </si>
  <si>
    <t>Removed supernumary teats at birth.</t>
  </si>
  <si>
    <t>Selected a milk replacer for orphaned kids.</t>
  </si>
  <si>
    <t>Castrated buck kids.</t>
  </si>
  <si>
    <t>Disbudded kids.</t>
  </si>
  <si>
    <t>Used a strip cup to detect mastitis.</t>
  </si>
  <si>
    <t>Weighed and recorded milk production of each doe.</t>
  </si>
  <si>
    <t>Kept income and expense records.</t>
  </si>
  <si>
    <t>Disinfected naval of kids at birth.</t>
  </si>
  <si>
    <t>Selected and prepared animals for fair exhibition.</t>
  </si>
  <si>
    <t>Exhibited animals at the fair.</t>
  </si>
  <si>
    <t>Developed market for goat products.</t>
  </si>
  <si>
    <t>Sterilized milking equipment.</t>
  </si>
  <si>
    <t>Set up a schedule for maintenance of milking equipment.</t>
  </si>
  <si>
    <t>Determined age by examining teeth.</t>
  </si>
  <si>
    <t>Selected breeding stock.</t>
  </si>
  <si>
    <t>Balanced feed rations.</t>
  </si>
  <si>
    <t>Detected mares and fillies in estrus.</t>
  </si>
  <si>
    <t>Checked for signs of parturition in mares.</t>
  </si>
  <si>
    <t>Prepared stall or pasture lot for foaling.</t>
  </si>
  <si>
    <t>Assisted mare in foaling.</t>
  </si>
  <si>
    <t>Check temperature.</t>
  </si>
  <si>
    <t>Disinfected navel of foal.</t>
  </si>
  <si>
    <t>Assisted foal to drink colostrum.</t>
  </si>
  <si>
    <t>Selected and fed creep ration.</t>
  </si>
  <si>
    <t>Applied oil on udder of mares at weaning.</t>
  </si>
  <si>
    <t>Adjusted halter of growing foal.</t>
  </si>
  <si>
    <t>Selected tack for intended use.</t>
  </si>
  <si>
    <t>Adjusted tack to proper size for horse.</t>
  </si>
  <si>
    <t>Selected proper grooming equipment.</t>
  </si>
  <si>
    <t>Groomed horse for exhibiting.</t>
  </si>
  <si>
    <t>Used proper procedure in warm up and cool down of horse.</t>
  </si>
  <si>
    <t>Developed schedule for proper care of feet and hooves.</t>
  </si>
  <si>
    <t>Trimmed and cared for feet and hooves.</t>
  </si>
  <si>
    <t>Developed and administered vaccination program.</t>
  </si>
  <si>
    <t>Prevented and/or controlled parasites.</t>
  </si>
  <si>
    <t>Implemented safety program for handling equine.</t>
  </si>
  <si>
    <t>Exhibited horses using correct showing techniques.</t>
  </si>
  <si>
    <t>Selected horses by visual appraisal.</t>
  </si>
  <si>
    <t>Presented oral reasons when judging horses.</t>
  </si>
  <si>
    <t>Selected birds--layers or broilers.</t>
  </si>
  <si>
    <t>Balanced a ration.</t>
  </si>
  <si>
    <t>Calculated floor space needed.</t>
  </si>
  <si>
    <t>Calculated feeder space and water space needed.</t>
  </si>
  <si>
    <t>Determined and provided proper lighting requirements.</t>
  </si>
  <si>
    <t>Disinfected housing.</t>
  </si>
  <si>
    <t>Selected bedding.</t>
  </si>
  <si>
    <t>Adjusted ventilation in poultry building.</t>
  </si>
  <si>
    <t>Adjusted brooder temperature.</t>
  </si>
  <si>
    <t>Selected and administered medication.</t>
  </si>
  <si>
    <t>Controlled rodents and wild birds.</t>
  </si>
  <si>
    <t>Diagnosed diseases.</t>
  </si>
  <si>
    <t>Diagnosed external parasites.</t>
  </si>
  <si>
    <t>Adjusted and maintained feeders and waterers.</t>
  </si>
  <si>
    <t>Prepared equipment for storage.</t>
  </si>
  <si>
    <t>Repaired brooder equipment.</t>
  </si>
  <si>
    <t>Wormed birds.</t>
  </si>
  <si>
    <t>Debeaked birds.</t>
  </si>
  <si>
    <t>Recorded chick mortality.</t>
  </si>
  <si>
    <t>Kept management records.</t>
  </si>
  <si>
    <t>Prevented and/or controlled flies.</t>
  </si>
  <si>
    <t>Identified poultry breeds.</t>
  </si>
  <si>
    <t>Pionioned wings.</t>
  </si>
  <si>
    <t>Sexed birds.</t>
  </si>
  <si>
    <t>Dressed and cleaned birds.</t>
  </si>
  <si>
    <t>Cut up birds for packaging.</t>
  </si>
  <si>
    <t>Incubated eggs.</t>
  </si>
  <si>
    <t>Marketed manure for gardens.</t>
  </si>
  <si>
    <t>Prepared and exhibited birds for shows.</t>
  </si>
  <si>
    <t>Culled live birds.</t>
  </si>
  <si>
    <t>Graded bird carcasses.</t>
  </si>
  <si>
    <t>Detoed birds</t>
  </si>
  <si>
    <t>Identified birds (leg bands).</t>
  </si>
  <si>
    <t>Artificially inseminated poultry.</t>
  </si>
  <si>
    <t>Secured contract for egg production.</t>
  </si>
  <si>
    <t>Prepared house for started pullets.</t>
  </si>
  <si>
    <t>Selected and used refrigerating equipment.</t>
  </si>
  <si>
    <t>Cased and/or racked eggs with the small end down.</t>
  </si>
  <si>
    <t>Washed eggs.</t>
  </si>
  <si>
    <t>Maintained egg gathering equipment.</t>
  </si>
  <si>
    <t>Kept egg production records.</t>
  </si>
  <si>
    <t>Candied eggs.</t>
  </si>
  <si>
    <t>Graded eggs.</t>
  </si>
  <si>
    <t>Selected a breed best suited for purpose of production.</t>
  </si>
  <si>
    <t>Selected and/or purchased breeding stock.</t>
  </si>
  <si>
    <t>Constructed and/or purchased hutches.</t>
  </si>
  <si>
    <t>Installed feeders and placed guards over feeders.</t>
  </si>
  <si>
    <t>Installed nesting box in hutch.</t>
  </si>
  <si>
    <t>Protected edges of nesting box from chewing.</t>
  </si>
  <si>
    <t>Constructed nest box with adequate drainage.</t>
  </si>
  <si>
    <t>Selected proper bedding for nest box.</t>
  </si>
  <si>
    <t>Identified rabbits with a tattoo or ear tags.</t>
  </si>
  <si>
    <t>Handled rabbits correctly.</t>
  </si>
  <si>
    <t>Developed a breeding schedule.</t>
  </si>
  <si>
    <t>Weaned litters at proper age.</t>
  </si>
  <si>
    <t>Detected estrus.</t>
  </si>
  <si>
    <t>Selected sire for A.I.</t>
  </si>
  <si>
    <t>Injected does with hormone to induce ovulation.</t>
  </si>
  <si>
    <t>Artificially inseminated does.</t>
  </si>
  <si>
    <t>Palpated doe to determine pregnancy.</t>
  </si>
  <si>
    <t>Disinfected next boxes and cages.</t>
  </si>
  <si>
    <t>Fostered excess kits to does with small litters.</t>
  </si>
  <si>
    <t>Developed a ration for does after kindling.</t>
  </si>
  <si>
    <t>Sexed rabbits.</t>
  </si>
  <si>
    <t>Trained rabbits how to drink before weaning.</t>
  </si>
  <si>
    <t>Maintained proper temperatures.</t>
  </si>
  <si>
    <t>Kept complete and accurate records.</t>
  </si>
  <si>
    <t>Weighed and recorded litter weight.</t>
  </si>
  <si>
    <t>Registered purebred animals.</t>
  </si>
  <si>
    <t>Determined the nutrient content of feed stuffs used in the ration.</t>
  </si>
  <si>
    <t>Diagnosed sick rabbits.</t>
  </si>
  <si>
    <t>Selected and used antibiotics in water.</t>
  </si>
  <si>
    <t>Posted a rabbit to diagnose cause of death.</t>
  </si>
  <si>
    <t>Prepared rabbits for exhibition and exhibited rabbits at fair or other show.</t>
  </si>
  <si>
    <t>Developed market for fryers, breeding stock and/or wool.</t>
  </si>
  <si>
    <t>Sold fryers at recommended weight.</t>
  </si>
  <si>
    <t>Butchered a rabbit.</t>
  </si>
  <si>
    <t>Developed a budget for sheep production.</t>
  </si>
  <si>
    <t>Planned monthly management calendar.</t>
  </si>
  <si>
    <t>Selected breed of sheep, keeping in mind accelerated lambing, wool, meat, and prolific breeds.</t>
  </si>
  <si>
    <t>Kept accurate records and analyzed them at the end of each year.</t>
  </si>
  <si>
    <t>Completed a livestock inventory.</t>
  </si>
  <si>
    <t>Selected breeding stock based on visual observation and performance.</t>
  </si>
  <si>
    <t>Culled ewe flock based on visual observation and performance.</t>
  </si>
  <si>
    <t>Sheared sheep.</t>
  </si>
  <si>
    <t>Used marking harness on ram at breeding to identify ewes bred.</t>
  </si>
  <si>
    <t>Selected correct ewe-ram ratio.</t>
  </si>
  <si>
    <t>Selected ration for ram during the breeding season.</t>
  </si>
  <si>
    <t>Selected ration to flush ewes.</t>
  </si>
  <si>
    <t>Trimmed feet.</t>
  </si>
  <si>
    <t>Bred ewes to lamb at desirable time.</t>
  </si>
  <si>
    <t>Tagged ewes and trimmed rams around sheath.</t>
  </si>
  <si>
    <t>Pregnancy tested ewes.</t>
  </si>
  <si>
    <t>Kept accurate breeding records.</t>
  </si>
  <si>
    <t>Rotated pastures to provide maximum grazing.</t>
  </si>
  <si>
    <t>Dipped sheep for external parasite control.</t>
  </si>
  <si>
    <t>Formulated a balanced ration which: a) maintained body weight during first 2/3 of gestation; b) increased body weight during last 1/3 of gestation; and c) was fed during lactation.</t>
  </si>
  <si>
    <t>Wormed ewes before lambing.</t>
  </si>
  <si>
    <t>Vaccinated ewes for: a) enterotoxemia; b) ketosis; c) vibriosis; and d) sore mouth.</t>
  </si>
  <si>
    <t>Provided mineral supplement and salt for sheep.</t>
  </si>
  <si>
    <t>Gave assistance to ewe at lambing time.</t>
  </si>
  <si>
    <t>Bottle fed baby lamb with milk replacer.</t>
  </si>
  <si>
    <t>Revived baby lamb with warm colostrum.</t>
  </si>
  <si>
    <t>Grafted orphan baby lamb to ewe.</t>
  </si>
  <si>
    <t>Used individual lambing pens.</t>
  </si>
  <si>
    <t>Provided supplemental heat during cold weather lambing.</t>
  </si>
  <si>
    <t>Weighed lambs at birth and at weaning.</t>
  </si>
  <si>
    <t>Constructed a lamb creep area.</t>
  </si>
  <si>
    <t>Docked lamb tails.</t>
  </si>
  <si>
    <t>Castrated lambs.</t>
  </si>
  <si>
    <t>Tagged lambs ear for identification.</t>
  </si>
  <si>
    <t>Vaccinated lambs for enterotoxemia.</t>
  </si>
  <si>
    <t>Vaccinated lambs with Vitamin E and Selenium.</t>
  </si>
  <si>
    <t>Recorded 120 day weights for breeding stock selection.</t>
  </si>
  <si>
    <t>Tied fleece properly with flesh side out.</t>
  </si>
  <si>
    <t>Recorded fleece weights and staple length at shearing.</t>
  </si>
  <si>
    <t>Used a scenario to evaluate a breeding sheep class.</t>
  </si>
  <si>
    <r>
      <t xml:space="preserve">Document </t>
    </r>
    <r>
      <rPr>
        <b/>
        <sz val="10"/>
        <color indexed="48"/>
        <rFont val="Arial"/>
        <family val="2"/>
      </rPr>
      <t>at least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25 hours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within at least </t>
    </r>
    <r>
      <rPr>
        <u val="single"/>
        <sz val="10"/>
        <color indexed="8"/>
        <rFont val="Arial"/>
        <family val="2"/>
      </rPr>
      <t>two</t>
    </r>
    <r>
      <rPr>
        <sz val="10"/>
        <color indexed="8"/>
        <rFont val="Arial"/>
        <family val="2"/>
      </rPr>
      <t xml:space="preserve"> different community service activities. </t>
    </r>
  </si>
  <si>
    <r>
      <t xml:space="preserve"> These hours may </t>
    </r>
    <r>
      <rPr>
        <b/>
        <sz val="10"/>
        <color indexed="48"/>
        <rFont val="Arial"/>
        <family val="2"/>
      </rPr>
      <t>NOT</t>
    </r>
    <r>
      <rPr>
        <sz val="10"/>
        <color indexed="8"/>
        <rFont val="Arial"/>
        <family val="2"/>
      </rPr>
      <t xml:space="preserve"> be claimed as part of paid and/or unpaid SAE hours.  </t>
    </r>
  </si>
  <si>
    <t>Below, briefly describe the specific community service activities and the respective hours invested.</t>
  </si>
  <si>
    <r>
      <t xml:space="preserve">Inventories below are </t>
    </r>
    <r>
      <rPr>
        <b/>
        <u val="single"/>
        <sz val="11"/>
        <rFont val="Times New Roman"/>
        <family val="1"/>
      </rPr>
      <t>NON-CURRENT/CAPITAL ASSETS ONLY</t>
    </r>
  </si>
  <si>
    <r>
      <t xml:space="preserve">Inventories A, B, C, and D identified below, are </t>
    </r>
    <r>
      <rPr>
        <b/>
        <u val="single"/>
        <sz val="11"/>
        <rFont val="Times New Roman"/>
        <family val="1"/>
      </rPr>
      <t>CURRENT/OPERATING</t>
    </r>
    <r>
      <rPr>
        <b/>
        <sz val="11"/>
        <rFont val="Times New Roman"/>
        <family val="1"/>
      </rPr>
      <t xml:space="preserve"> Assets </t>
    </r>
    <r>
      <rPr>
        <b/>
        <u val="single"/>
        <sz val="11"/>
        <rFont val="Times New Roman"/>
        <family val="1"/>
      </rPr>
      <t>ONLY</t>
    </r>
    <r>
      <rPr>
        <b/>
        <sz val="11"/>
        <rFont val="Times New Roman"/>
        <family val="1"/>
      </rPr>
      <t>.</t>
    </r>
  </si>
  <si>
    <r>
      <t xml:space="preserve">TOTAL </t>
    </r>
    <r>
      <rPr>
        <b/>
        <u val="single"/>
        <sz val="10"/>
        <rFont val="Times New Roman"/>
        <family val="1"/>
      </rPr>
      <t xml:space="preserve">CURRENT </t>
    </r>
    <r>
      <rPr>
        <b/>
        <sz val="10"/>
        <rFont val="Times New Roman"/>
        <family val="1"/>
      </rPr>
      <t>OPERATING</t>
    </r>
  </si>
  <si>
    <t>*Values/entries as of Dec. 31 of the current  school year.*</t>
  </si>
  <si>
    <r>
      <t xml:space="preserve">DUE:  FEB. 1 </t>
    </r>
    <r>
      <rPr>
        <b/>
        <u val="single"/>
        <sz val="10"/>
        <rFont val="Arial"/>
        <family val="2"/>
      </rPr>
      <t>OR</t>
    </r>
    <r>
      <rPr>
        <b/>
        <sz val="10"/>
        <rFont val="Arial"/>
        <family val="2"/>
      </rPr>
      <t xml:space="preserve"> BEFORE</t>
    </r>
  </si>
  <si>
    <t>Four digit number only</t>
  </si>
  <si>
    <t>Yrs.--&gt;</t>
  </si>
  <si>
    <t>16. Year your high school FFA Membership Began:</t>
  </si>
  <si>
    <r>
      <t xml:space="preserve">18. Years of Ag Ed offered (grades 7-12) in the high school you last attended.                                               </t>
    </r>
    <r>
      <rPr>
        <sz val="9"/>
        <color indexed="10"/>
        <rFont val="Arial"/>
        <family val="2"/>
      </rPr>
      <t>Year equivalent--&gt;</t>
    </r>
  </si>
  <si>
    <t>* Maximum of one candidate per area per chapter.</t>
  </si>
  <si>
    <t>District Reviewer Initials __________</t>
  </si>
  <si>
    <t>Growth, Scope, Skills, Involvement - - Initial if this application is significantly above averagewhen compared to others identified for the specific category.</t>
  </si>
  <si>
    <r>
      <t xml:space="preserve">  **Star Candidates </t>
    </r>
    <r>
      <rPr>
        <u val="single"/>
        <sz val="10"/>
        <color indexed="10"/>
        <rFont val="Arial"/>
        <family val="2"/>
      </rPr>
      <t>must</t>
    </r>
    <r>
      <rPr>
        <sz val="10"/>
        <color indexed="10"/>
        <rFont val="Arial"/>
        <family val="2"/>
      </rPr>
      <t xml:space="preserve"> also </t>
    </r>
    <r>
      <rPr>
        <u val="single"/>
        <sz val="10"/>
        <color indexed="10"/>
        <rFont val="Arial"/>
        <family val="2"/>
      </rPr>
      <t>complete and attach page 12.</t>
    </r>
  </si>
  <si>
    <r>
      <t>Chapter Advisor :</t>
    </r>
    <r>
      <rPr>
        <sz val="10"/>
        <rFont val="Arial"/>
        <family val="2"/>
      </rPr>
      <t xml:space="preserve"> Not Required - X one category</t>
    </r>
  </si>
  <si>
    <r>
      <t xml:space="preserve">Signatures: </t>
    </r>
    <r>
      <rPr>
        <sz val="10"/>
        <rFont val="Arial"/>
        <family val="2"/>
      </rPr>
      <t>Chapter President:____________________ Chapter Secretary: ________________________</t>
    </r>
  </si>
  <si>
    <r>
      <t xml:space="preserve">17. Year you graduated from h.s. </t>
    </r>
    <r>
      <rPr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the year you </t>
    </r>
    <r>
      <rPr>
        <u val="single"/>
        <sz val="9"/>
        <rFont val="Arial"/>
        <family val="2"/>
      </rPr>
      <t>will</t>
    </r>
    <r>
      <rPr>
        <sz val="9"/>
        <rFont val="Arial"/>
        <family val="2"/>
      </rPr>
      <t xml:space="preserve"> graduate.</t>
    </r>
  </si>
  <si>
    <t xml:space="preserve">                    Iowa FFA Association</t>
  </si>
  <si>
    <t xml:space="preserve">                    FFA Enrichment Center</t>
  </si>
  <si>
    <t xml:space="preserve">                    Ankeny, IA 50023</t>
  </si>
  <si>
    <r>
      <rPr>
        <u val="single"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Application reviewers have the right to mark on the application submitted. </t>
    </r>
  </si>
  <si>
    <t>4.  Duplicate this application as needed for your personal records.</t>
  </si>
  <si>
    <t>5.  Business Agreements do NOT need to be attached to the application.</t>
  </si>
  <si>
    <t>7.  Candidates who meet minimum qualifications, but do not follow all rules will be eliminated.</t>
  </si>
  <si>
    <r>
      <t xml:space="preserve">8.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 xml:space="preserve"> postmark exceptions.   (Plan ahead, snowstorms are to be expected during Iowa winters.  There are no penalties for mailing the applications early. )</t>
    </r>
  </si>
  <si>
    <r>
      <t xml:space="preserve">2.  Deliver one copy of the application and </t>
    </r>
    <r>
      <rPr>
        <u val="single"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records to the District Advisor on or before the date district-established by your specific district.</t>
    </r>
  </si>
  <si>
    <t xml:space="preserve">                    1055 SW Prairie Trail Parkway</t>
  </si>
  <si>
    <t>Section</t>
  </si>
  <si>
    <t>Star Candidate Rubric</t>
  </si>
  <si>
    <t>Points Possible</t>
  </si>
  <si>
    <t xml:space="preserve">Weak  </t>
  </si>
  <si>
    <t>Satisfactory</t>
  </si>
  <si>
    <t xml:space="preserve">Strong  </t>
  </si>
  <si>
    <t xml:space="preserve">Total </t>
  </si>
  <si>
    <r>
      <rPr>
        <u val="single"/>
        <sz val="11"/>
        <color indexed="8"/>
        <rFont val="Calibri"/>
        <family val="2"/>
      </rPr>
      <t>Skills</t>
    </r>
    <r>
      <rPr>
        <sz val="10"/>
        <rFont val="Arial"/>
        <family val="0"/>
      </rPr>
      <t xml:space="preserve"> applied/acquired through SAE program.</t>
    </r>
  </si>
  <si>
    <t xml:space="preserve">30 pts. </t>
  </si>
  <si>
    <t>1-9 pts.</t>
  </si>
  <si>
    <t>10-24 pts.</t>
  </si>
  <si>
    <t>25-30 pts</t>
  </si>
  <si>
    <r>
      <rPr>
        <u val="single"/>
        <sz val="11"/>
        <color indexed="8"/>
        <rFont val="Calibri"/>
        <family val="2"/>
      </rPr>
      <t>Scope</t>
    </r>
    <r>
      <rPr>
        <sz val="10"/>
        <rFont val="Arial"/>
        <family val="0"/>
      </rPr>
      <t xml:space="preserve"> of SAE(s) that qualify for the specific Star Finalst category "X".</t>
    </r>
  </si>
  <si>
    <t>20 pts.</t>
  </si>
  <si>
    <t>1-6 pts.</t>
  </si>
  <si>
    <t>7-16 pts.</t>
  </si>
  <si>
    <t>17-20 pts.</t>
  </si>
  <si>
    <t>Quality indicators of the SAE program. (efficiencies, SAE related accomplishments, etc.)</t>
  </si>
  <si>
    <t>Do the financial values and efficiency values seem realistic, as compared to similar operations?</t>
  </si>
  <si>
    <t>10 pts.</t>
  </si>
  <si>
    <t>Does their SAE incorporate unique or innovative approaches?</t>
  </si>
  <si>
    <t>Participation in FFA Activities.</t>
  </si>
  <si>
    <t xml:space="preserve">10 pts. </t>
  </si>
  <si>
    <t>Participants</t>
  </si>
  <si>
    <t>School P.O.       (Town)</t>
  </si>
  <si>
    <r>
      <rPr>
        <b/>
        <sz val="11"/>
        <rFont val="Arial"/>
        <family val="2"/>
      </rPr>
      <t>__________  Placement</t>
    </r>
    <r>
      <rPr>
        <b/>
        <sz val="12"/>
        <rFont val="Arial"/>
        <family val="2"/>
      </rPr>
      <t xml:space="preserve">         __________  Production</t>
    </r>
  </si>
  <si>
    <t>TOTAL SCORE</t>
  </si>
  <si>
    <t>Agricultural Skills Learned Through SAE</t>
  </si>
  <si>
    <t>Participation in FFA Activities</t>
  </si>
  <si>
    <t>Unique or Innovative SAE Approaches</t>
  </si>
  <si>
    <t>Realistic Financial Data</t>
  </si>
  <si>
    <t>Overall Quality of SAE</t>
  </si>
  <si>
    <t>Scope of SAE</t>
  </si>
  <si>
    <t>www.iowaffa.com</t>
  </si>
  <si>
    <t>_______</t>
  </si>
  <si>
    <t>Judge</t>
  </si>
  <si>
    <t>Ankeny, IA 50023</t>
  </si>
  <si>
    <t>1055 SW Prairie Trail Parkway</t>
  </si>
  <si>
    <t>Judge _______________________</t>
  </si>
  <si>
    <t xml:space="preserve">FFA Stars Over Iowa Interviews </t>
  </si>
  <si>
    <t>FFA Enrichment Center</t>
  </si>
  <si>
    <t>Judge's Score Form</t>
  </si>
  <si>
    <t>Iowa FFA Association</t>
  </si>
  <si>
    <r>
      <rPr>
        <b/>
        <sz val="11"/>
        <rFont val="Arial"/>
        <family val="2"/>
      </rPr>
      <t>__________  Agriscience</t>
    </r>
    <r>
      <rPr>
        <b/>
        <sz val="12"/>
        <rFont val="Arial"/>
        <family val="2"/>
      </rPr>
      <t xml:space="preserve">       __________  Ag Business</t>
    </r>
  </si>
  <si>
    <t>(Refer to the score sheet on page 13 to see how this section will be evaluated.)</t>
  </si>
  <si>
    <r>
      <rPr>
        <sz val="12"/>
        <rFont val="Arial"/>
        <family val="2"/>
      </rPr>
      <t>Star Area:</t>
    </r>
    <r>
      <rPr>
        <sz val="8"/>
        <rFont val="Arial"/>
        <family val="2"/>
      </rPr>
      <t xml:space="preserve"> </t>
    </r>
  </si>
  <si>
    <t xml:space="preserve">FFA Stars Over Iowa Finalist Selection </t>
  </si>
  <si>
    <t>Name:</t>
  </si>
  <si>
    <t>School:</t>
  </si>
  <si>
    <t>Total:</t>
  </si>
  <si>
    <t>1-3 pts.</t>
  </si>
  <si>
    <t>4-7 pts.</t>
  </si>
  <si>
    <t>8-10 pts.</t>
  </si>
  <si>
    <t>22.  To qualify you must have given a 6 minute presentation. Please enter the title of your 6 minute presentation.</t>
  </si>
  <si>
    <r>
      <t>I hereby verify that the information within this application is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true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complete</t>
    </r>
    <r>
      <rPr>
        <b/>
        <sz val="10"/>
        <rFont val="Arial"/>
        <family val="2"/>
      </rPr>
      <t xml:space="preserve">, and </t>
    </r>
    <r>
      <rPr>
        <b/>
        <u val="single"/>
        <sz val="10"/>
        <rFont val="Arial"/>
        <family val="2"/>
      </rPr>
      <t>accurate</t>
    </r>
    <r>
      <rPr>
        <sz val="10"/>
        <rFont val="Arial"/>
        <family val="2"/>
      </rPr>
      <t xml:space="preserve">. I also certify that the candidate has: </t>
    </r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properly demonstrated </t>
    </r>
    <r>
      <rPr>
        <u val="single"/>
        <sz val="10"/>
        <rFont val="Arial"/>
        <family val="2"/>
      </rPr>
      <t>10 parliamentary procedure abilities;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served as a </t>
    </r>
    <r>
      <rPr>
        <u val="single"/>
        <sz val="10"/>
        <rFont val="Arial"/>
        <family val="2"/>
      </rPr>
      <t xml:space="preserve">chapter officer </t>
    </r>
    <r>
      <rPr>
        <sz val="10"/>
        <rFont val="Arial"/>
        <family val="2"/>
      </rPr>
      <t xml:space="preserve">or as a </t>
    </r>
    <r>
      <rPr>
        <u val="single"/>
        <sz val="10"/>
        <rFont val="Arial"/>
        <family val="2"/>
      </rPr>
      <t>member of a major committee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an </t>
    </r>
    <r>
      <rPr>
        <u val="single"/>
        <sz val="10"/>
        <rFont val="Arial"/>
        <family val="2"/>
      </rPr>
      <t>SAE</t>
    </r>
    <r>
      <rPr>
        <sz val="10"/>
        <rFont val="Arial"/>
        <family val="2"/>
      </rPr>
      <t xml:space="preserve"> planned or in operation for the </t>
    </r>
    <r>
      <rPr>
        <u val="single"/>
        <sz val="10"/>
        <rFont val="Arial"/>
        <family val="2"/>
      </rPr>
      <t>current</t>
    </r>
    <r>
      <rPr>
        <sz val="10"/>
        <rFont val="Arial"/>
        <family val="2"/>
      </rPr>
      <t xml:space="preserve"> calendar year;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 participated in the planning and completion of the chapter </t>
    </r>
    <r>
      <rPr>
        <u val="single"/>
        <sz val="10"/>
        <rFont val="Arial"/>
        <family val="2"/>
      </rPr>
      <t>program of activities</t>
    </r>
    <r>
      <rPr>
        <sz val="10"/>
        <rFont val="Arial"/>
        <family val="2"/>
      </rPr>
      <t>.</t>
    </r>
  </si>
  <si>
    <t>Vet Science</t>
  </si>
  <si>
    <t>Star Farmer</t>
  </si>
  <si>
    <t>212 &amp; 360 Conferences</t>
  </si>
  <si>
    <t>Ag. Education - E/P</t>
  </si>
  <si>
    <t>Vet Science - E/P</t>
  </si>
  <si>
    <t>Diversified Horticulture - E/P</t>
  </si>
  <si>
    <t>Agriscience Research</t>
  </si>
  <si>
    <t>Fruit Production - E/P</t>
  </si>
  <si>
    <r>
      <t xml:space="preserve">3.  </t>
    </r>
    <r>
      <rPr>
        <u val="single"/>
        <sz val="10"/>
        <rFont val="Times New Roman"/>
        <family val="1"/>
      </rPr>
      <t>Star Candidates</t>
    </r>
    <r>
      <rPr>
        <sz val="10"/>
        <rFont val="Times New Roman"/>
        <family val="1"/>
      </rPr>
      <t xml:space="preserve"> must mail a total of 3 copies to the EC by Feb. 1. </t>
    </r>
  </si>
  <si>
    <t xml:space="preserve">                    Scott Johnson, State FFA Executive Secretary</t>
  </si>
  <si>
    <t>Iowa FFA Degree Application (Revised: 2014)</t>
  </si>
  <si>
    <r>
      <t>B.</t>
    </r>
    <r>
      <rPr>
        <sz val="10"/>
        <rFont val="Times New Roman"/>
        <family val="1"/>
      </rPr>
      <t xml:space="preserve"> Explain how your specific SAE(s) is an integral part the of agricultural economy. Tell us how the </t>
    </r>
    <r>
      <rPr>
        <u val="single"/>
        <sz val="10"/>
        <rFont val="Times New Roman"/>
        <family val="1"/>
      </rPr>
      <t>skills listed on page 4</t>
    </r>
    <r>
      <rPr>
        <sz val="10"/>
        <rFont val="Times New Roman"/>
        <family val="1"/>
      </rPr>
      <t xml:space="preserve"> are important to providing our economy with food, fiber and natural resources.  (Note: This explanation is </t>
    </r>
    <r>
      <rPr>
        <u val="single"/>
        <sz val="10"/>
        <color indexed="12"/>
        <rFont val="Times New Roman"/>
        <family val="1"/>
      </rPr>
      <t>especially</t>
    </r>
    <r>
      <rPr>
        <sz val="10"/>
        <rFont val="Times New Roman"/>
        <family val="1"/>
      </rPr>
      <t xml:space="preserve"> important for "non-tradtional" types of SAEs which may be less likely to show a direct connection to agriculture. ie: grocery store employee)</t>
    </r>
  </si>
  <si>
    <t>ISF FFA Meat Goat Show</t>
  </si>
  <si>
    <t>ISF FFA Farm Crop Show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</si>
</sst>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m/d"/>
  </numFmts>
  <fonts count="1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u val="single"/>
      <sz val="12"/>
      <name val="Tahoma"/>
      <family val="2"/>
    </font>
    <font>
      <u val="single"/>
      <sz val="12"/>
      <name val="Tahoma"/>
      <family val="2"/>
    </font>
    <font>
      <b/>
      <u val="single"/>
      <sz val="12"/>
      <color indexed="12"/>
      <name val="Tahoma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u val="single"/>
      <sz val="12"/>
      <color indexed="12"/>
      <name val="Tahoma"/>
      <family val="2"/>
    </font>
    <font>
      <sz val="12"/>
      <color indexed="10"/>
      <name val="Tahoma"/>
      <family val="2"/>
    </font>
    <font>
      <u val="single"/>
      <sz val="12"/>
      <color indexed="10"/>
      <name val="Tahoma"/>
      <family val="2"/>
    </font>
    <font>
      <b/>
      <u val="single"/>
      <sz val="12"/>
      <color indexed="10"/>
      <name val="Tahoma"/>
      <family val="2"/>
    </font>
    <font>
      <sz val="12"/>
      <color indexed="12"/>
      <name val="Tahoma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u val="single"/>
      <sz val="9"/>
      <name val="Times New Roman"/>
      <family val="1"/>
    </font>
    <font>
      <u val="singleAccounting"/>
      <sz val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name val="Arial"/>
      <family val="2"/>
    </font>
    <font>
      <sz val="10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b/>
      <sz val="12"/>
      <color indexed="12"/>
      <name val="Times New Roman"/>
      <family val="1"/>
    </font>
    <font>
      <u val="single"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12"/>
      <name val="Arial"/>
      <family val="2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26" borderId="0" applyNumberFormat="0" applyBorder="0" applyAlignment="0" applyProtection="0"/>
    <xf numFmtId="0" fontId="119" fillId="27" borderId="1" applyNumberFormat="0" applyAlignment="0" applyProtection="0"/>
    <xf numFmtId="0" fontId="1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5" fillId="0" borderId="5" applyNumberFormat="0" applyFill="0" applyAlignment="0" applyProtection="0"/>
    <xf numFmtId="0" fontId="125" fillId="0" borderId="0" applyNumberFormat="0" applyFill="0" applyBorder="0" applyAlignment="0" applyProtection="0"/>
    <xf numFmtId="0" fontId="126" fillId="30" borderId="1" applyNumberFormat="0" applyAlignment="0" applyProtection="0"/>
    <xf numFmtId="0" fontId="127" fillId="0" borderId="6" applyNumberFormat="0" applyFill="0" applyAlignment="0" applyProtection="0"/>
    <xf numFmtId="0" fontId="128" fillId="31" borderId="0" applyNumberFormat="0" applyBorder="0" applyAlignment="0" applyProtection="0"/>
    <xf numFmtId="0" fontId="0" fillId="32" borderId="7" applyNumberFormat="0" applyFont="0" applyAlignment="0" applyProtection="0"/>
    <xf numFmtId="0" fontId="129" fillId="27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</cellStyleXfs>
  <cellXfs count="976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6" fillId="0" borderId="16" xfId="0" applyFont="1" applyFill="1" applyBorder="1" applyAlignment="1" applyProtection="1">
      <alignment horizontal="centerContinuous"/>
      <protection/>
    </xf>
    <xf numFmtId="0" fontId="6" fillId="0" borderId="17" xfId="0" applyFont="1" applyFill="1" applyBorder="1" applyAlignment="1" applyProtection="1">
      <alignment horizontal="centerContinuous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0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49" fontId="6" fillId="33" borderId="22" xfId="0" applyNumberFormat="1" applyFont="1" applyFill="1" applyBorder="1" applyAlignment="1" applyProtection="1">
      <alignment horizontal="left"/>
      <protection locked="0"/>
    </xf>
    <xf numFmtId="14" fontId="0" fillId="33" borderId="23" xfId="0" applyNumberFormat="1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6" fillId="33" borderId="25" xfId="0" applyFont="1" applyFill="1" applyBorder="1" applyAlignment="1" applyProtection="1">
      <alignment horizontal="center"/>
      <protection locked="0"/>
    </xf>
    <xf numFmtId="0" fontId="13" fillId="33" borderId="26" xfId="0" applyFont="1" applyFill="1" applyBorder="1" applyAlignment="1" applyProtection="1">
      <alignment horizontal="justify" vertical="top" wrapText="1"/>
      <protection locked="0"/>
    </xf>
    <xf numFmtId="0" fontId="13" fillId="33" borderId="22" xfId="0" applyFont="1" applyFill="1" applyBorder="1" applyAlignment="1" applyProtection="1">
      <alignment vertical="top" wrapText="1"/>
      <protection locked="0"/>
    </xf>
    <xf numFmtId="0" fontId="13" fillId="34" borderId="22" xfId="0" applyFont="1" applyFill="1" applyBorder="1" applyAlignment="1" applyProtection="1">
      <alignment horizontal="center" vertical="top" wrapText="1"/>
      <protection locked="0"/>
    </xf>
    <xf numFmtId="0" fontId="13" fillId="33" borderId="22" xfId="0" applyFont="1" applyFill="1" applyBorder="1" applyAlignment="1" applyProtection="1">
      <alignment horizontal="center" vertical="top" wrapText="1"/>
      <protection locked="0"/>
    </xf>
    <xf numFmtId="0" fontId="13" fillId="33" borderId="24" xfId="0" applyFont="1" applyFill="1" applyBorder="1" applyAlignment="1" applyProtection="1">
      <alignment horizontal="center" vertical="top" wrapText="1"/>
      <protection locked="0"/>
    </xf>
    <xf numFmtId="0" fontId="13" fillId="33" borderId="27" xfId="0" applyFont="1" applyFill="1" applyBorder="1" applyAlignment="1" applyProtection="1">
      <alignment horizontal="center" vertical="top" wrapText="1"/>
      <protection locked="0"/>
    </xf>
    <xf numFmtId="0" fontId="13" fillId="33" borderId="2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/>
    </xf>
    <xf numFmtId="0" fontId="15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vertical="center" wrapText="1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/>
      <protection/>
    </xf>
    <xf numFmtId="44" fontId="0" fillId="0" borderId="28" xfId="44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4" fontId="0" fillId="0" borderId="0" xfId="44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5" fillId="0" borderId="30" xfId="0" applyFont="1" applyBorder="1" applyAlignment="1" applyProtection="1">
      <alignment horizontal="center" vertical="top" wrapText="1"/>
      <protection/>
    </xf>
    <xf numFmtId="44" fontId="6" fillId="0" borderId="31" xfId="44" applyFont="1" applyBorder="1" applyAlignment="1" applyProtection="1">
      <alignment horizontal="right"/>
      <protection/>
    </xf>
    <xf numFmtId="0" fontId="13" fillId="0" borderId="32" xfId="0" applyFont="1" applyFill="1" applyBorder="1" applyAlignment="1" applyProtection="1">
      <alignment vertical="top" wrapText="1"/>
      <protection/>
    </xf>
    <xf numFmtId="44" fontId="0" fillId="0" borderId="33" xfId="44" applyFont="1" applyFill="1" applyBorder="1" applyAlignment="1" applyProtection="1">
      <alignment horizontal="right"/>
      <protection/>
    </xf>
    <xf numFmtId="44" fontId="0" fillId="0" borderId="34" xfId="44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vertical="top" wrapText="1"/>
      <protection/>
    </xf>
    <xf numFmtId="44" fontId="0" fillId="0" borderId="0" xfId="44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15" fillId="0" borderId="16" xfId="0" applyFont="1" applyBorder="1" applyAlignment="1" applyProtection="1">
      <alignment horizontal="left" vertical="top"/>
      <protection/>
    </xf>
    <xf numFmtId="0" fontId="15" fillId="0" borderId="16" xfId="0" applyFont="1" applyBorder="1" applyAlignment="1" applyProtection="1">
      <alignment horizontal="center" vertical="top"/>
      <protection/>
    </xf>
    <xf numFmtId="0" fontId="15" fillId="0" borderId="17" xfId="0" applyFont="1" applyBorder="1" applyAlignment="1" applyProtection="1">
      <alignment horizontal="center" vertical="top"/>
      <protection/>
    </xf>
    <xf numFmtId="0" fontId="15" fillId="0" borderId="22" xfId="0" applyFont="1" applyBorder="1" applyAlignment="1" applyProtection="1">
      <alignment horizontal="center" vertical="top" wrapText="1"/>
      <protection/>
    </xf>
    <xf numFmtId="0" fontId="15" fillId="0" borderId="24" xfId="0" applyFont="1" applyBorder="1" applyAlignment="1" applyProtection="1">
      <alignment horizontal="center" vertical="top" wrapText="1"/>
      <protection/>
    </xf>
    <xf numFmtId="0" fontId="13" fillId="34" borderId="21" xfId="0" applyFont="1" applyFill="1" applyBorder="1" applyAlignment="1" applyProtection="1">
      <alignment vertical="top" wrapText="1"/>
      <protection locked="0"/>
    </xf>
    <xf numFmtId="44" fontId="0" fillId="34" borderId="24" xfId="44" applyFont="1" applyFill="1" applyBorder="1" applyAlignment="1" applyProtection="1">
      <alignment horizontal="right"/>
      <protection locked="0"/>
    </xf>
    <xf numFmtId="0" fontId="13" fillId="34" borderId="35" xfId="0" applyFont="1" applyFill="1" applyBorder="1" applyAlignment="1" applyProtection="1">
      <alignment vertical="top" wrapText="1"/>
      <protection locked="0"/>
    </xf>
    <xf numFmtId="0" fontId="13" fillId="34" borderId="24" xfId="0" applyFont="1" applyFill="1" applyBorder="1" applyAlignment="1" applyProtection="1">
      <alignment horizontal="center" vertical="top" wrapText="1"/>
      <protection locked="0"/>
    </xf>
    <xf numFmtId="6" fontId="13" fillId="33" borderId="22" xfId="0" applyNumberFormat="1" applyFont="1" applyFill="1" applyBorder="1" applyAlignment="1" applyProtection="1">
      <alignment horizontal="center" vertical="top" wrapText="1"/>
      <protection locked="0"/>
    </xf>
    <xf numFmtId="44" fontId="20" fillId="34" borderId="36" xfId="44" applyFont="1" applyFill="1" applyBorder="1" applyAlignment="1" applyProtection="1">
      <alignment horizontal="right" vertical="top" wrapText="1"/>
      <protection locked="0"/>
    </xf>
    <xf numFmtId="44" fontId="20" fillId="33" borderId="36" xfId="44" applyFont="1" applyFill="1" applyBorder="1" applyAlignment="1" applyProtection="1">
      <alignment horizontal="right" vertical="top" wrapText="1"/>
      <protection locked="0"/>
    </xf>
    <xf numFmtId="44" fontId="20" fillId="34" borderId="37" xfId="44" applyFont="1" applyFill="1" applyBorder="1" applyAlignment="1" applyProtection="1">
      <alignment horizontal="right" vertical="top" wrapText="1"/>
      <protection locked="0"/>
    </xf>
    <xf numFmtId="44" fontId="20" fillId="33" borderId="37" xfId="44" applyFont="1" applyFill="1" applyBorder="1" applyAlignment="1" applyProtection="1">
      <alignment horizontal="right" vertical="top" wrapText="1"/>
      <protection locked="0"/>
    </xf>
    <xf numFmtId="0" fontId="13" fillId="33" borderId="38" xfId="0" applyFont="1" applyFill="1" applyBorder="1" applyAlignment="1" applyProtection="1">
      <alignment horizontal="justify" vertical="top" wrapText="1"/>
      <protection locked="0"/>
    </xf>
    <xf numFmtId="0" fontId="13" fillId="33" borderId="26" xfId="0" applyFont="1" applyFill="1" applyBorder="1" applyAlignment="1" applyProtection="1">
      <alignment horizontal="left" vertical="top" wrapText="1"/>
      <protection locked="0"/>
    </xf>
    <xf numFmtId="0" fontId="13" fillId="33" borderId="38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center"/>
      <protection/>
    </xf>
    <xf numFmtId="0" fontId="40" fillId="35" borderId="22" xfId="0" applyFont="1" applyFill="1" applyBorder="1" applyAlignment="1" applyProtection="1">
      <alignment horizontal="center"/>
      <protection/>
    </xf>
    <xf numFmtId="0" fontId="40" fillId="35" borderId="22" xfId="0" applyFont="1" applyFill="1" applyBorder="1" applyAlignment="1" applyProtection="1">
      <alignment horizontal="center" wrapText="1"/>
      <protection/>
    </xf>
    <xf numFmtId="0" fontId="40" fillId="35" borderId="23" xfId="0" applyFont="1" applyFill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left"/>
      <protection/>
    </xf>
    <xf numFmtId="0" fontId="40" fillId="35" borderId="23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3" fillId="36" borderId="30" xfId="0" applyFont="1" applyFill="1" applyBorder="1" applyAlignment="1" applyProtection="1">
      <alignment horizontal="justify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15" fillId="36" borderId="1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5" fillId="0" borderId="22" xfId="0" applyFont="1" applyFill="1" applyBorder="1" applyAlignment="1" applyProtection="1">
      <alignment horizontal="center" vertical="top" wrapText="1"/>
      <protection/>
    </xf>
    <xf numFmtId="0" fontId="13" fillId="36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5" fillId="0" borderId="15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justify" wrapText="1"/>
      <protection/>
    </xf>
    <xf numFmtId="0" fontId="13" fillId="0" borderId="29" xfId="0" applyFont="1" applyBorder="1" applyAlignment="1" applyProtection="1">
      <alignment horizontal="justify" vertical="top" wrapText="1"/>
      <protection/>
    </xf>
    <xf numFmtId="0" fontId="15" fillId="0" borderId="26" xfId="0" applyFont="1" applyBorder="1" applyAlignment="1" applyProtection="1">
      <alignment horizontal="center" vertical="top" wrapText="1"/>
      <protection/>
    </xf>
    <xf numFmtId="0" fontId="15" fillId="0" borderId="36" xfId="0" applyFont="1" applyBorder="1" applyAlignment="1" applyProtection="1">
      <alignment horizontal="center" vertical="top" wrapText="1"/>
      <protection/>
    </xf>
    <xf numFmtId="0" fontId="15" fillId="0" borderId="39" xfId="0" applyFont="1" applyBorder="1" applyAlignment="1" applyProtection="1">
      <alignment horizontal="center" vertical="top" wrapText="1"/>
      <protection/>
    </xf>
    <xf numFmtId="0" fontId="15" fillId="0" borderId="20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justify" vertical="top" wrapText="1"/>
      <protection/>
    </xf>
    <xf numFmtId="0" fontId="13" fillId="0" borderId="26" xfId="0" applyFont="1" applyBorder="1" applyAlignment="1" applyProtection="1">
      <alignment horizontal="justify" vertical="top" wrapText="1"/>
      <protection/>
    </xf>
    <xf numFmtId="44" fontId="20" fillId="0" borderId="40" xfId="44" applyFont="1" applyBorder="1" applyAlignment="1" applyProtection="1">
      <alignment vertical="top" wrapText="1"/>
      <protection/>
    </xf>
    <xf numFmtId="0" fontId="15" fillId="0" borderId="41" xfId="0" applyFont="1" applyBorder="1" applyAlignment="1" applyProtection="1">
      <alignment horizontal="left" vertical="top" wrapText="1"/>
      <protection/>
    </xf>
    <xf numFmtId="44" fontId="20" fillId="0" borderId="42" xfId="44" applyFont="1" applyBorder="1" applyAlignment="1" applyProtection="1">
      <alignment horizontal="right" vertical="top" wrapText="1"/>
      <protection/>
    </xf>
    <xf numFmtId="44" fontId="20" fillId="0" borderId="42" xfId="44" applyFont="1" applyBorder="1" applyAlignment="1" applyProtection="1">
      <alignment vertical="top" wrapText="1"/>
      <protection/>
    </xf>
    <xf numFmtId="0" fontId="15" fillId="0" borderId="43" xfId="0" applyFont="1" applyBorder="1" applyAlignment="1" applyProtection="1">
      <alignment horizontal="left" vertical="top" wrapText="1"/>
      <protection/>
    </xf>
    <xf numFmtId="44" fontId="20" fillId="0" borderId="0" xfId="44" applyFont="1" applyBorder="1" applyAlignment="1" applyProtection="1">
      <alignment horizontal="right" vertical="top" wrapText="1"/>
      <protection/>
    </xf>
    <xf numFmtId="44" fontId="20" fillId="0" borderId="0" xfId="44" applyFont="1" applyBorder="1" applyAlignment="1" applyProtection="1">
      <alignment vertical="top" wrapText="1"/>
      <protection/>
    </xf>
    <xf numFmtId="44" fontId="20" fillId="37" borderId="44" xfId="44" applyFont="1" applyFill="1" applyBorder="1" applyAlignment="1" applyProtection="1">
      <alignment horizontal="right" vertical="top" wrapText="1"/>
      <protection/>
    </xf>
    <xf numFmtId="44" fontId="20" fillId="37" borderId="45" xfId="44" applyFont="1" applyFill="1" applyBorder="1" applyAlignment="1" applyProtection="1">
      <alignment vertical="top" wrapText="1"/>
      <protection/>
    </xf>
    <xf numFmtId="0" fontId="15" fillId="0" borderId="46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30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13" fillId="0" borderId="26" xfId="0" applyFont="1" applyBorder="1" applyAlignment="1" applyProtection="1">
      <alignment horizontal="left" vertical="top" wrapText="1"/>
      <protection/>
    </xf>
    <xf numFmtId="44" fontId="20" fillId="0" borderId="40" xfId="44" applyFont="1" applyBorder="1" applyAlignment="1" applyProtection="1">
      <alignment horizontal="right" vertical="top" wrapText="1"/>
      <protection/>
    </xf>
    <xf numFmtId="0" fontId="15" fillId="0" borderId="47" xfId="0" applyFont="1" applyBorder="1" applyAlignment="1" applyProtection="1">
      <alignment horizontal="left" vertical="top" wrapText="1"/>
      <protection/>
    </xf>
    <xf numFmtId="44" fontId="20" fillId="0" borderId="48" xfId="44" applyFont="1" applyBorder="1" applyAlignment="1" applyProtection="1">
      <alignment horizontal="right" vertical="top" wrapText="1"/>
      <protection/>
    </xf>
    <xf numFmtId="0" fontId="15" fillId="0" borderId="0" xfId="0" applyFont="1" applyBorder="1" applyAlignment="1" applyProtection="1">
      <alignment horizontal="left" vertical="top" wrapText="1" indent="2"/>
      <protection/>
    </xf>
    <xf numFmtId="0" fontId="13" fillId="0" borderId="38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top" wrapText="1"/>
      <protection/>
    </xf>
    <xf numFmtId="0" fontId="15" fillId="0" borderId="47" xfId="0" applyFont="1" applyBorder="1" applyAlignment="1" applyProtection="1">
      <alignment vertical="top" wrapText="1"/>
      <protection/>
    </xf>
    <xf numFmtId="0" fontId="20" fillId="37" borderId="48" xfId="0" applyFont="1" applyFill="1" applyBorder="1" applyAlignment="1" applyProtection="1">
      <alignment horizontal="justify" vertical="top" wrapText="1"/>
      <protection/>
    </xf>
    <xf numFmtId="0" fontId="20" fillId="37" borderId="49" xfId="0" applyFont="1" applyFill="1" applyBorder="1" applyAlignment="1" applyProtection="1">
      <alignment horizontal="justify" vertical="top" wrapText="1"/>
      <protection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50" xfId="0" applyFont="1" applyBorder="1" applyAlignment="1" applyProtection="1">
      <alignment horizontal="left" vertical="top" wrapText="1"/>
      <protection/>
    </xf>
    <xf numFmtId="0" fontId="13" fillId="0" borderId="50" xfId="0" applyFont="1" applyBorder="1" applyAlignment="1" applyProtection="1">
      <alignment horizontal="left" vertical="top" wrapText="1"/>
      <protection/>
    </xf>
    <xf numFmtId="44" fontId="20" fillId="0" borderId="40" xfId="0" applyNumberFormat="1" applyFont="1" applyBorder="1" applyAlignment="1" applyProtection="1">
      <alignment horizontal="justify" vertical="top" wrapText="1"/>
      <protection/>
    </xf>
    <xf numFmtId="44" fontId="20" fillId="0" borderId="11" xfId="0" applyNumberFormat="1" applyFont="1" applyBorder="1" applyAlignment="1" applyProtection="1">
      <alignment horizontal="justify" vertical="top" wrapText="1"/>
      <protection/>
    </xf>
    <xf numFmtId="44" fontId="20" fillId="0" borderId="42" xfId="0" applyNumberFormat="1" applyFont="1" applyBorder="1" applyAlignment="1" applyProtection="1">
      <alignment horizontal="justify" vertical="center" wrapText="1"/>
      <protection/>
    </xf>
    <xf numFmtId="44" fontId="20" fillId="0" borderId="42" xfId="0" applyNumberFormat="1" applyFont="1" applyBorder="1" applyAlignment="1" applyProtection="1">
      <alignment horizontal="right" vertical="center" wrapText="1"/>
      <protection/>
    </xf>
    <xf numFmtId="0" fontId="38" fillId="35" borderId="4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justify" vertical="top" wrapText="1"/>
      <protection/>
    </xf>
    <xf numFmtId="44" fontId="20" fillId="0" borderId="0" xfId="0" applyNumberFormat="1" applyFont="1" applyFill="1" applyBorder="1" applyAlignment="1" applyProtection="1">
      <alignment horizontal="right" vertical="top" wrapText="1"/>
      <protection/>
    </xf>
    <xf numFmtId="44" fontId="7" fillId="0" borderId="42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7" fillId="0" borderId="51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5" fillId="36" borderId="35" xfId="0" applyFont="1" applyFill="1" applyBorder="1" applyAlignment="1" applyProtection="1">
      <alignment horizontal="center" vertical="top" wrapText="1"/>
      <protection/>
    </xf>
    <xf numFmtId="0" fontId="25" fillId="33" borderId="22" xfId="0" applyFont="1" applyFill="1" applyBorder="1" applyAlignment="1" applyProtection="1">
      <alignment horizontal="center" vertical="top" wrapText="1"/>
      <protection/>
    </xf>
    <xf numFmtId="0" fontId="15" fillId="33" borderId="22" xfId="0" applyFont="1" applyFill="1" applyBorder="1" applyAlignment="1" applyProtection="1">
      <alignment horizontal="center" vertical="top" wrapText="1"/>
      <protection/>
    </xf>
    <xf numFmtId="0" fontId="15" fillId="33" borderId="24" xfId="0" applyFont="1" applyFill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3" fillId="35" borderId="22" xfId="0" applyFont="1" applyFill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15" fillId="36" borderId="22" xfId="0" applyFont="1" applyFill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15" fillId="0" borderId="52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43" fillId="38" borderId="0" xfId="0" applyFont="1" applyFill="1" applyBorder="1" applyAlignment="1" applyProtection="1">
      <alignment wrapText="1"/>
      <protection/>
    </xf>
    <xf numFmtId="0" fontId="15" fillId="34" borderId="50" xfId="0" applyFont="1" applyFill="1" applyBorder="1" applyAlignment="1" applyProtection="1">
      <alignment horizontal="right"/>
      <protection/>
    </xf>
    <xf numFmtId="0" fontId="15" fillId="34" borderId="40" xfId="0" applyFont="1" applyFill="1" applyBorder="1" applyAlignment="1" applyProtection="1">
      <alignment horizontal="left"/>
      <protection/>
    </xf>
    <xf numFmtId="0" fontId="43" fillId="38" borderId="0" xfId="0" applyFont="1" applyFill="1" applyBorder="1" applyAlignment="1" applyProtection="1">
      <alignment horizontal="left"/>
      <protection/>
    </xf>
    <xf numFmtId="0" fontId="15" fillId="33" borderId="50" xfId="0" applyFont="1" applyFill="1" applyBorder="1" applyAlignment="1" applyProtection="1">
      <alignment horizontal="right"/>
      <protection/>
    </xf>
    <xf numFmtId="0" fontId="15" fillId="33" borderId="40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right"/>
      <protection/>
    </xf>
    <xf numFmtId="0" fontId="15" fillId="0" borderId="11" xfId="0" applyFont="1" applyFill="1" applyBorder="1" applyAlignment="1" applyProtection="1">
      <alignment horizontal="left"/>
      <protection/>
    </xf>
    <xf numFmtId="0" fontId="15" fillId="0" borderId="41" xfId="0" applyFont="1" applyBorder="1" applyAlignment="1" applyProtection="1">
      <alignment horizontal="centerContinuous" vertical="center"/>
      <protection/>
    </xf>
    <xf numFmtId="0" fontId="13" fillId="0" borderId="51" xfId="0" applyFont="1" applyBorder="1" applyAlignment="1" applyProtection="1">
      <alignment horizontal="centerContinuous" vertical="center"/>
      <protection/>
    </xf>
    <xf numFmtId="0" fontId="15" fillId="34" borderId="47" xfId="0" applyFont="1" applyFill="1" applyBorder="1" applyAlignment="1" applyProtection="1">
      <alignment horizontal="center" vertical="center"/>
      <protection/>
    </xf>
    <xf numFmtId="0" fontId="15" fillId="34" borderId="49" xfId="0" applyFont="1" applyFill="1" applyBorder="1" applyAlignment="1" applyProtection="1">
      <alignment horizontal="center" vertical="center"/>
      <protection/>
    </xf>
    <xf numFmtId="0" fontId="43" fillId="38" borderId="0" xfId="0" applyFont="1" applyFill="1" applyBorder="1" applyAlignment="1" applyProtection="1">
      <alignment horizontal="center" vertical="center"/>
      <protection/>
    </xf>
    <xf numFmtId="0" fontId="15" fillId="33" borderId="47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>
      <alignment vertical="center"/>
      <protection locked="0"/>
    </xf>
    <xf numFmtId="39" fontId="13" fillId="34" borderId="53" xfId="44" applyNumberFormat="1" applyFont="1" applyFill="1" applyBorder="1" applyAlignment="1" applyProtection="1">
      <alignment vertical="center"/>
      <protection locked="0"/>
    </xf>
    <xf numFmtId="44" fontId="55" fillId="38" borderId="0" xfId="44" applyFont="1" applyFill="1" applyBorder="1" applyAlignment="1" applyProtection="1">
      <alignment vertical="center"/>
      <protection/>
    </xf>
    <xf numFmtId="0" fontId="13" fillId="33" borderId="26" xfId="0" applyFont="1" applyFill="1" applyBorder="1" applyAlignment="1" applyProtection="1">
      <alignment horizontal="center" vertical="center"/>
      <protection locked="0"/>
    </xf>
    <xf numFmtId="39" fontId="13" fillId="33" borderId="40" xfId="44" applyNumberFormat="1" applyFont="1" applyFill="1" applyBorder="1" applyAlignment="1" applyProtection="1">
      <alignment horizontal="right" vertical="center"/>
      <protection locked="0"/>
    </xf>
    <xf numFmtId="0" fontId="13" fillId="34" borderId="35" xfId="0" applyFont="1" applyFill="1" applyBorder="1" applyAlignment="1" applyProtection="1">
      <alignment vertical="center"/>
      <protection locked="0"/>
    </xf>
    <xf numFmtId="39" fontId="13" fillId="34" borderId="24" xfId="44" applyNumberFormat="1" applyFont="1" applyFill="1" applyBorder="1" applyAlignment="1" applyProtection="1">
      <alignment vertical="center"/>
      <protection locked="0"/>
    </xf>
    <xf numFmtId="44" fontId="13" fillId="33" borderId="40" xfId="44" applyFont="1" applyFill="1" applyBorder="1" applyAlignment="1" applyProtection="1">
      <alignment horizontal="right" vertical="center"/>
      <protection locked="0"/>
    </xf>
    <xf numFmtId="0" fontId="13" fillId="34" borderId="54" xfId="0" applyFont="1" applyFill="1" applyBorder="1" applyAlignment="1" applyProtection="1">
      <alignment vertical="center"/>
      <protection locked="0"/>
    </xf>
    <xf numFmtId="39" fontId="13" fillId="34" borderId="55" xfId="44" applyNumberFormat="1" applyFont="1" applyFill="1" applyBorder="1" applyAlignment="1" applyProtection="1">
      <alignment vertical="center"/>
      <protection locked="0"/>
    </xf>
    <xf numFmtId="0" fontId="13" fillId="33" borderId="38" xfId="0" applyFont="1" applyFill="1" applyBorder="1" applyAlignment="1" applyProtection="1">
      <alignment horizontal="center" vertical="center"/>
      <protection locked="0"/>
    </xf>
    <xf numFmtId="44" fontId="13" fillId="33" borderId="11" xfId="44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44" fontId="13" fillId="0" borderId="49" xfId="44" applyFont="1" applyBorder="1" applyAlignment="1" applyProtection="1">
      <alignment vertical="center"/>
      <protection/>
    </xf>
    <xf numFmtId="44" fontId="13" fillId="0" borderId="49" xfId="44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 horizontal="left" vertical="center"/>
      <protection/>
    </xf>
    <xf numFmtId="0" fontId="15" fillId="34" borderId="56" xfId="0" applyFont="1" applyFill="1" applyBorder="1" applyAlignment="1" applyProtection="1">
      <alignment horizontal="center" vertical="center"/>
      <protection/>
    </xf>
    <xf numFmtId="0" fontId="13" fillId="33" borderId="26" xfId="0" applyFont="1" applyFill="1" applyBorder="1" applyAlignment="1" applyProtection="1">
      <alignment vertical="center"/>
      <protection locked="0"/>
    </xf>
    <xf numFmtId="39" fontId="13" fillId="33" borderId="40" xfId="44" applyNumberFormat="1" applyFont="1" applyFill="1" applyBorder="1" applyAlignment="1" applyProtection="1">
      <alignment vertical="center"/>
      <protection locked="0"/>
    </xf>
    <xf numFmtId="0" fontId="13" fillId="33" borderId="38" xfId="0" applyFont="1" applyFill="1" applyBorder="1" applyAlignment="1" applyProtection="1">
      <alignment vertical="center"/>
      <protection locked="0"/>
    </xf>
    <xf numFmtId="39" fontId="13" fillId="33" borderId="11" xfId="44" applyNumberFormat="1" applyFont="1" applyFill="1" applyBorder="1" applyAlignment="1" applyProtection="1">
      <alignment vertical="center"/>
      <protection locked="0"/>
    </xf>
    <xf numFmtId="0" fontId="15" fillId="0" borderId="57" xfId="0" applyFont="1" applyBorder="1" applyAlignment="1" applyProtection="1">
      <alignment horizontal="left" vertical="center"/>
      <protection/>
    </xf>
    <xf numFmtId="0" fontId="13" fillId="0" borderId="57" xfId="0" applyFont="1" applyBorder="1" applyAlignment="1" applyProtection="1">
      <alignment horizontal="centerContinuous" vertical="center"/>
      <protection/>
    </xf>
    <xf numFmtId="0" fontId="13" fillId="0" borderId="18" xfId="0" applyFont="1" applyBorder="1" applyAlignment="1" applyProtection="1">
      <alignment horizontal="centerContinuous" vertical="center"/>
      <protection/>
    </xf>
    <xf numFmtId="0" fontId="15" fillId="34" borderId="30" xfId="0" applyFont="1" applyFill="1" applyBorder="1" applyAlignment="1" applyProtection="1">
      <alignment horizontal="center" vertical="center"/>
      <protection/>
    </xf>
    <xf numFmtId="44" fontId="15" fillId="34" borderId="31" xfId="44" applyFont="1" applyFill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centerContinuous" vertical="center"/>
      <protection/>
    </xf>
    <xf numFmtId="0" fontId="15" fillId="34" borderId="31" xfId="0" applyFont="1" applyFill="1" applyBorder="1" applyAlignment="1" applyProtection="1">
      <alignment horizontal="center" vertical="center"/>
      <protection/>
    </xf>
    <xf numFmtId="0" fontId="13" fillId="34" borderId="58" xfId="0" applyFont="1" applyFill="1" applyBorder="1" applyAlignment="1" applyProtection="1">
      <alignment vertical="center"/>
      <protection locked="0"/>
    </xf>
    <xf numFmtId="39" fontId="13" fillId="34" borderId="28" xfId="44" applyNumberFormat="1" applyFont="1" applyFill="1" applyBorder="1" applyAlignment="1" applyProtection="1">
      <alignment vertical="center"/>
      <protection locked="0"/>
    </xf>
    <xf numFmtId="0" fontId="13" fillId="33" borderId="59" xfId="0" applyFont="1" applyFill="1" applyBorder="1" applyAlignment="1" applyProtection="1">
      <alignment vertical="center"/>
      <protection locked="0"/>
    </xf>
    <xf numFmtId="39" fontId="13" fillId="33" borderId="14" xfId="44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41" xfId="0" applyFont="1" applyBorder="1" applyAlignment="1" applyProtection="1">
      <alignment horizontal="center" vertical="center"/>
      <protection/>
    </xf>
    <xf numFmtId="164" fontId="13" fillId="0" borderId="42" xfId="0" applyNumberFormat="1" applyFont="1" applyBorder="1" applyAlignment="1" applyProtection="1">
      <alignment horizontal="right"/>
      <protection/>
    </xf>
    <xf numFmtId="164" fontId="13" fillId="0" borderId="42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 horizontal="right"/>
      <protection/>
    </xf>
    <xf numFmtId="164" fontId="43" fillId="0" borderId="0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 vertical="center"/>
      <protection/>
    </xf>
    <xf numFmtId="44" fontId="13" fillId="0" borderId="11" xfId="44" applyFont="1" applyBorder="1" applyAlignment="1" applyProtection="1">
      <alignment vertical="center"/>
      <protection/>
    </xf>
    <xf numFmtId="44" fontId="13" fillId="0" borderId="11" xfId="44" applyFont="1" applyBorder="1" applyAlignment="1" applyProtection="1">
      <alignment horizontal="right" vertical="center"/>
      <protection/>
    </xf>
    <xf numFmtId="44" fontId="13" fillId="34" borderId="24" xfId="44" applyFont="1" applyFill="1" applyBorder="1" applyAlignment="1" applyProtection="1">
      <alignment vertical="center"/>
      <protection locked="0"/>
    </xf>
    <xf numFmtId="44" fontId="13" fillId="33" borderId="40" xfId="44" applyFont="1" applyFill="1" applyBorder="1" applyAlignment="1" applyProtection="1">
      <alignment vertical="center"/>
      <protection locked="0"/>
    </xf>
    <xf numFmtId="44" fontId="13" fillId="34" borderId="28" xfId="44" applyFont="1" applyFill="1" applyBorder="1" applyAlignment="1" applyProtection="1">
      <alignment vertical="center"/>
      <protection locked="0"/>
    </xf>
    <xf numFmtId="44" fontId="13" fillId="33" borderId="14" xfId="44" applyFont="1" applyFill="1" applyBorder="1" applyAlignment="1" applyProtection="1">
      <alignment vertical="center"/>
      <protection locked="0"/>
    </xf>
    <xf numFmtId="164" fontId="13" fillId="0" borderId="0" xfId="0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 vertical="center"/>
      <protection/>
    </xf>
    <xf numFmtId="4" fontId="13" fillId="0" borderId="0" xfId="44" applyNumberFormat="1" applyFont="1" applyAlignment="1" applyProtection="1">
      <alignment/>
      <protection/>
    </xf>
    <xf numFmtId="44" fontId="13" fillId="0" borderId="0" xfId="44" applyFont="1" applyAlignment="1" applyProtection="1">
      <alignment/>
      <protection/>
    </xf>
    <xf numFmtId="0" fontId="13" fillId="0" borderId="0" xfId="0" applyFont="1" applyBorder="1" applyAlignment="1" applyProtection="1">
      <alignment horizontal="centerContinuous" wrapText="1"/>
      <protection/>
    </xf>
    <xf numFmtId="0" fontId="13" fillId="0" borderId="51" xfId="0" applyFont="1" applyBorder="1" applyAlignment="1" applyProtection="1">
      <alignment horizontal="left" wrapText="1"/>
      <protection/>
    </xf>
    <xf numFmtId="0" fontId="13" fillId="0" borderId="51" xfId="0" applyFont="1" applyBorder="1" applyAlignment="1" applyProtection="1">
      <alignment horizontal="centerContinuous" wrapText="1"/>
      <protection/>
    </xf>
    <xf numFmtId="4" fontId="13" fillId="0" borderId="51" xfId="44" applyNumberFormat="1" applyFont="1" applyBorder="1" applyAlignment="1" applyProtection="1">
      <alignment horizontal="centerContinuous" wrapText="1"/>
      <protection/>
    </xf>
    <xf numFmtId="44" fontId="55" fillId="38" borderId="51" xfId="44" applyFont="1" applyFill="1" applyBorder="1" applyAlignment="1" applyProtection="1">
      <alignment horizontal="centerContinuous" wrapText="1"/>
      <protection/>
    </xf>
    <xf numFmtId="4" fontId="20" fillId="0" borderId="51" xfId="44" applyNumberFormat="1" applyFont="1" applyBorder="1" applyAlignment="1" applyProtection="1">
      <alignment horizontal="centerContinuous" wrapText="1"/>
      <protection/>
    </xf>
    <xf numFmtId="44" fontId="13" fillId="0" borderId="51" xfId="44" applyFont="1" applyBorder="1" applyAlignment="1" applyProtection="1">
      <alignment horizontal="centerContinuous" wrapText="1"/>
      <protection/>
    </xf>
    <xf numFmtId="0" fontId="13" fillId="0" borderId="51" xfId="0" applyFont="1" applyBorder="1" applyAlignment="1" applyProtection="1">
      <alignment horizontal="center" wrapText="1"/>
      <protection/>
    </xf>
    <xf numFmtId="44" fontId="13" fillId="0" borderId="49" xfId="44" applyFont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wrapText="1"/>
      <protection/>
    </xf>
    <xf numFmtId="0" fontId="13" fillId="33" borderId="44" xfId="0" applyFont="1" applyFill="1" applyBorder="1" applyAlignment="1" applyProtection="1">
      <alignment/>
      <protection locked="0"/>
    </xf>
    <xf numFmtId="0" fontId="13" fillId="33" borderId="60" xfId="0" applyFont="1" applyFill="1" applyBorder="1" applyAlignment="1" applyProtection="1">
      <alignment/>
      <protection locked="0"/>
    </xf>
    <xf numFmtId="4" fontId="13" fillId="33" borderId="60" xfId="44" applyNumberFormat="1" applyFont="1" applyFill="1" applyBorder="1" applyAlignment="1" applyProtection="1">
      <alignment/>
      <protection locked="0"/>
    </xf>
    <xf numFmtId="0" fontId="13" fillId="0" borderId="60" xfId="0" applyFont="1" applyBorder="1" applyAlignment="1" applyProtection="1">
      <alignment horizontal="centerContinuous" wrapText="1"/>
      <protection/>
    </xf>
    <xf numFmtId="4" fontId="13" fillId="0" borderId="60" xfId="44" applyNumberFormat="1" applyFont="1" applyFill="1" applyBorder="1" applyAlignment="1" applyProtection="1">
      <alignment/>
      <protection/>
    </xf>
    <xf numFmtId="44" fontId="55" fillId="38" borderId="60" xfId="44" applyFont="1" applyFill="1" applyBorder="1" applyAlignment="1" applyProtection="1">
      <alignment/>
      <protection/>
    </xf>
    <xf numFmtId="44" fontId="13" fillId="0" borderId="60" xfId="44" applyFont="1" applyBorder="1" applyAlignment="1" applyProtection="1">
      <alignment horizontal="left" wrapText="1"/>
      <protection/>
    </xf>
    <xf numFmtId="2" fontId="13" fillId="0" borderId="60" xfId="44" applyNumberFormat="1" applyFont="1" applyBorder="1" applyAlignment="1" applyProtection="1">
      <alignment horizontal="centerContinuous" wrapText="1"/>
      <protection/>
    </xf>
    <xf numFmtId="10" fontId="13" fillId="33" borderId="60" xfId="0" applyNumberFormat="1" applyFont="1" applyFill="1" applyBorder="1" applyAlignment="1" applyProtection="1">
      <alignment horizontal="center"/>
      <protection locked="0"/>
    </xf>
    <xf numFmtId="4" fontId="13" fillId="0" borderId="31" xfId="44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Continuous"/>
      <protection/>
    </xf>
    <xf numFmtId="166" fontId="13" fillId="0" borderId="10" xfId="0" applyNumberFormat="1" applyFont="1" applyFill="1" applyBorder="1" applyAlignment="1" applyProtection="1">
      <alignment horizontal="right" vertical="center"/>
      <protection/>
    </xf>
    <xf numFmtId="1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33" borderId="39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4" fontId="13" fillId="33" borderId="22" xfId="44" applyNumberFormat="1" applyFont="1" applyFill="1" applyBorder="1" applyAlignment="1" applyProtection="1">
      <alignment/>
      <protection locked="0"/>
    </xf>
    <xf numFmtId="0" fontId="13" fillId="0" borderId="22" xfId="0" applyFont="1" applyBorder="1" applyAlignment="1" applyProtection="1">
      <alignment horizontal="centerContinuous" wrapText="1"/>
      <protection/>
    </xf>
    <xf numFmtId="4" fontId="13" fillId="0" borderId="22" xfId="44" applyNumberFormat="1" applyFont="1" applyFill="1" applyBorder="1" applyAlignment="1" applyProtection="1">
      <alignment/>
      <protection/>
    </xf>
    <xf numFmtId="44" fontId="55" fillId="38" borderId="22" xfId="44" applyFont="1" applyFill="1" applyBorder="1" applyAlignment="1" applyProtection="1">
      <alignment/>
      <protection/>
    </xf>
    <xf numFmtId="2" fontId="13" fillId="0" borderId="22" xfId="44" applyNumberFormat="1" applyFont="1" applyBorder="1" applyAlignment="1" applyProtection="1">
      <alignment horizontal="centerContinuous" wrapText="1"/>
      <protection/>
    </xf>
    <xf numFmtId="10" fontId="13" fillId="33" borderId="22" xfId="0" applyNumberFormat="1" applyFont="1" applyFill="1" applyBorder="1" applyAlignment="1" applyProtection="1">
      <alignment horizontal="center"/>
      <protection locked="0"/>
    </xf>
    <xf numFmtId="4" fontId="13" fillId="0" borderId="24" xfId="44" applyNumberFormat="1" applyFont="1" applyBorder="1" applyAlignment="1" applyProtection="1">
      <alignment/>
      <protection/>
    </xf>
    <xf numFmtId="14" fontId="13" fillId="0" borderId="0" xfId="0" applyNumberFormat="1" applyFont="1" applyBorder="1" applyAlignment="1" applyProtection="1">
      <alignment horizontal="centerContinuous"/>
      <protection/>
    </xf>
    <xf numFmtId="14" fontId="13" fillId="0" borderId="10" xfId="0" applyNumberFormat="1" applyFont="1" applyBorder="1" applyAlignment="1" applyProtection="1">
      <alignment horizontal="centerContinuous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166" fontId="13" fillId="0" borderId="10" xfId="0" applyNumberFormat="1" applyFont="1" applyBorder="1" applyAlignment="1" applyProtection="1">
      <alignment horizontal="right" vertical="center"/>
      <protection/>
    </xf>
    <xf numFmtId="1" fontId="15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right" vertical="center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right" vertical="center"/>
      <protection/>
    </xf>
    <xf numFmtId="1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/>
      <protection locked="0"/>
    </xf>
    <xf numFmtId="0" fontId="13" fillId="33" borderId="27" xfId="0" applyFont="1" applyFill="1" applyBorder="1" applyAlignment="1" applyProtection="1">
      <alignment/>
      <protection locked="0"/>
    </xf>
    <xf numFmtId="4" fontId="13" fillId="33" borderId="27" xfId="44" applyNumberFormat="1" applyFont="1" applyFill="1" applyBorder="1" applyAlignment="1" applyProtection="1">
      <alignment/>
      <protection locked="0"/>
    </xf>
    <xf numFmtId="0" fontId="13" fillId="0" borderId="27" xfId="0" applyFont="1" applyBorder="1" applyAlignment="1" applyProtection="1">
      <alignment horizontal="centerContinuous" wrapText="1"/>
      <protection/>
    </xf>
    <xf numFmtId="0" fontId="13" fillId="0" borderId="62" xfId="0" applyFont="1" applyBorder="1" applyAlignment="1" applyProtection="1">
      <alignment horizontal="centerContinuous" wrapText="1"/>
      <protection/>
    </xf>
    <xf numFmtId="4" fontId="13" fillId="0" borderId="27" xfId="44" applyNumberFormat="1" applyFont="1" applyFill="1" applyBorder="1" applyAlignment="1" applyProtection="1">
      <alignment/>
      <protection/>
    </xf>
    <xf numFmtId="44" fontId="55" fillId="38" borderId="27" xfId="44" applyFont="1" applyFill="1" applyBorder="1" applyAlignment="1" applyProtection="1">
      <alignment/>
      <protection/>
    </xf>
    <xf numFmtId="44" fontId="13" fillId="0" borderId="62" xfId="44" applyFont="1" applyBorder="1" applyAlignment="1" applyProtection="1">
      <alignment horizontal="left" wrapText="1"/>
      <protection/>
    </xf>
    <xf numFmtId="2" fontId="13" fillId="0" borderId="27" xfId="44" applyNumberFormat="1" applyFont="1" applyBorder="1" applyAlignment="1" applyProtection="1">
      <alignment horizontal="centerContinuous" wrapText="1"/>
      <protection/>
    </xf>
    <xf numFmtId="10" fontId="13" fillId="33" borderId="27" xfId="0" applyNumberFormat="1" applyFont="1" applyFill="1" applyBorder="1" applyAlignment="1" applyProtection="1">
      <alignment horizontal="center"/>
      <protection locked="0"/>
    </xf>
    <xf numFmtId="4" fontId="13" fillId="0" borderId="28" xfId="44" applyNumberFormat="1" applyFont="1" applyBorder="1" applyAlignment="1" applyProtection="1">
      <alignment/>
      <protection/>
    </xf>
    <xf numFmtId="0" fontId="13" fillId="34" borderId="36" xfId="0" applyFont="1" applyFill="1" applyBorder="1" applyAlignment="1" applyProtection="1">
      <alignment/>
      <protection locked="0"/>
    </xf>
    <xf numFmtId="0" fontId="13" fillId="34" borderId="63" xfId="0" applyFont="1" applyFill="1" applyBorder="1" applyAlignment="1" applyProtection="1">
      <alignment/>
      <protection locked="0"/>
    </xf>
    <xf numFmtId="4" fontId="13" fillId="34" borderId="63" xfId="44" applyNumberFormat="1" applyFont="1" applyFill="1" applyBorder="1" applyAlignment="1" applyProtection="1">
      <alignment/>
      <protection locked="0"/>
    </xf>
    <xf numFmtId="0" fontId="13" fillId="0" borderId="63" xfId="0" applyFont="1" applyBorder="1" applyAlignment="1" applyProtection="1">
      <alignment horizontal="centerContinuous" wrapText="1"/>
      <protection/>
    </xf>
    <xf numFmtId="4" fontId="13" fillId="0" borderId="63" xfId="44" applyNumberFormat="1" applyFont="1" applyFill="1" applyBorder="1" applyAlignment="1" applyProtection="1">
      <alignment/>
      <protection/>
    </xf>
    <xf numFmtId="44" fontId="13" fillId="38" borderId="63" xfId="44" applyFont="1" applyFill="1" applyBorder="1" applyAlignment="1" applyProtection="1">
      <alignment/>
      <protection/>
    </xf>
    <xf numFmtId="44" fontId="13" fillId="0" borderId="63" xfId="44" applyFont="1" applyBorder="1" applyAlignment="1" applyProtection="1">
      <alignment horizontal="left" wrapText="1"/>
      <protection/>
    </xf>
    <xf numFmtId="2" fontId="13" fillId="0" borderId="63" xfId="44" applyNumberFormat="1" applyFont="1" applyBorder="1" applyAlignment="1" applyProtection="1">
      <alignment horizontal="centerContinuous" wrapText="1"/>
      <protection/>
    </xf>
    <xf numFmtId="10" fontId="13" fillId="34" borderId="63" xfId="0" applyNumberFormat="1" applyFont="1" applyFill="1" applyBorder="1" applyAlignment="1" applyProtection="1">
      <alignment horizontal="center"/>
      <protection locked="0"/>
    </xf>
    <xf numFmtId="4" fontId="13" fillId="0" borderId="53" xfId="44" applyNumberFormat="1" applyFont="1" applyBorder="1" applyAlignment="1" applyProtection="1">
      <alignment/>
      <protection/>
    </xf>
    <xf numFmtId="1" fontId="58" fillId="0" borderId="10" xfId="0" applyNumberFormat="1" applyFont="1" applyBorder="1" applyAlignment="1" applyProtection="1">
      <alignment/>
      <protection/>
    </xf>
    <xf numFmtId="0" fontId="58" fillId="0" borderId="11" xfId="0" applyFont="1" applyBorder="1" applyAlignment="1" applyProtection="1">
      <alignment horizontal="left"/>
      <protection/>
    </xf>
    <xf numFmtId="1" fontId="15" fillId="0" borderId="11" xfId="0" applyNumberFormat="1" applyFont="1" applyBorder="1" applyAlignment="1" applyProtection="1">
      <alignment horizontal="centerContinuous" vertical="center"/>
      <protection/>
    </xf>
    <xf numFmtId="0" fontId="13" fillId="34" borderId="39" xfId="0" applyFont="1" applyFill="1" applyBorder="1" applyAlignment="1" applyProtection="1">
      <alignment/>
      <protection locked="0"/>
    </xf>
    <xf numFmtId="0" fontId="13" fillId="34" borderId="22" xfId="0" applyFont="1" applyFill="1" applyBorder="1" applyAlignment="1" applyProtection="1">
      <alignment/>
      <protection locked="0"/>
    </xf>
    <xf numFmtId="4" fontId="13" fillId="34" borderId="22" xfId="44" applyNumberFormat="1" applyFont="1" applyFill="1" applyBorder="1" applyAlignment="1" applyProtection="1">
      <alignment/>
      <protection locked="0"/>
    </xf>
    <xf numFmtId="44" fontId="13" fillId="38" borderId="22" xfId="44" applyFont="1" applyFill="1" applyBorder="1" applyAlignment="1" applyProtection="1">
      <alignment/>
      <protection/>
    </xf>
    <xf numFmtId="44" fontId="13" fillId="0" borderId="22" xfId="44" applyFont="1" applyBorder="1" applyAlignment="1" applyProtection="1">
      <alignment horizontal="left" wrapText="1"/>
      <protection/>
    </xf>
    <xf numFmtId="10" fontId="13" fillId="34" borderId="2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/>
      <protection/>
    </xf>
    <xf numFmtId="1" fontId="15" fillId="0" borderId="11" xfId="0" applyNumberFormat="1" applyFont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34" borderId="64" xfId="0" applyFont="1" applyFill="1" applyBorder="1" applyAlignment="1" applyProtection="1">
      <alignment/>
      <protection locked="0"/>
    </xf>
    <xf numFmtId="0" fontId="13" fillId="34" borderId="23" xfId="0" applyFont="1" applyFill="1" applyBorder="1" applyAlignment="1" applyProtection="1">
      <alignment/>
      <protection locked="0"/>
    </xf>
    <xf numFmtId="4" fontId="13" fillId="34" borderId="23" xfId="44" applyNumberFormat="1" applyFont="1" applyFill="1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centerContinuous" wrapText="1"/>
      <protection/>
    </xf>
    <xf numFmtId="0" fontId="13" fillId="0" borderId="25" xfId="0" applyFont="1" applyBorder="1" applyAlignment="1" applyProtection="1">
      <alignment horizontal="centerContinuous" wrapText="1"/>
      <protection/>
    </xf>
    <xf numFmtId="44" fontId="13" fillId="38" borderId="23" xfId="44" applyFont="1" applyFill="1" applyBorder="1" applyAlignment="1" applyProtection="1">
      <alignment/>
      <protection/>
    </xf>
    <xf numFmtId="44" fontId="13" fillId="0" borderId="25" xfId="44" applyFont="1" applyBorder="1" applyAlignment="1" applyProtection="1">
      <alignment horizontal="left" wrapText="1"/>
      <protection/>
    </xf>
    <xf numFmtId="2" fontId="13" fillId="0" borderId="23" xfId="44" applyNumberFormat="1" applyFont="1" applyBorder="1" applyAlignment="1" applyProtection="1">
      <alignment horizontal="centerContinuous" wrapText="1"/>
      <protection/>
    </xf>
    <xf numFmtId="4" fontId="13" fillId="0" borderId="23" xfId="44" applyNumberFormat="1" applyFont="1" applyFill="1" applyBorder="1" applyAlignment="1" applyProtection="1">
      <alignment/>
      <protection/>
    </xf>
    <xf numFmtId="10" fontId="13" fillId="34" borderId="23" xfId="0" applyNumberFormat="1" applyFont="1" applyFill="1" applyBorder="1" applyAlignment="1" applyProtection="1">
      <alignment horizontal="center"/>
      <protection locked="0"/>
    </xf>
    <xf numFmtId="4" fontId="13" fillId="0" borderId="55" xfId="44" applyNumberFormat="1" applyFont="1" applyBorder="1" applyAlignment="1" applyProtection="1">
      <alignment/>
      <protection/>
    </xf>
    <xf numFmtId="44" fontId="13" fillId="38" borderId="60" xfId="44" applyFont="1" applyFill="1" applyBorder="1" applyAlignment="1" applyProtection="1">
      <alignment/>
      <protection/>
    </xf>
    <xf numFmtId="1" fontId="58" fillId="0" borderId="15" xfId="0" applyNumberFormat="1" applyFont="1" applyBorder="1" applyAlignment="1" applyProtection="1">
      <alignment/>
      <protection/>
    </xf>
    <xf numFmtId="0" fontId="58" fillId="0" borderId="17" xfId="0" applyFont="1" applyFill="1" applyBorder="1" applyAlignment="1" applyProtection="1">
      <alignment horizontal="left"/>
      <protection/>
    </xf>
    <xf numFmtId="44" fontId="13" fillId="38" borderId="27" xfId="44" applyFont="1" applyFill="1" applyBorder="1" applyAlignment="1" applyProtection="1">
      <alignment/>
      <protection/>
    </xf>
    <xf numFmtId="0" fontId="13" fillId="34" borderId="44" xfId="0" applyFont="1" applyFill="1" applyBorder="1" applyAlignment="1" applyProtection="1">
      <alignment/>
      <protection locked="0"/>
    </xf>
    <xf numFmtId="0" fontId="13" fillId="34" borderId="60" xfId="0" applyFont="1" applyFill="1" applyBorder="1" applyAlignment="1" applyProtection="1">
      <alignment/>
      <protection locked="0"/>
    </xf>
    <xf numFmtId="4" fontId="13" fillId="34" borderId="60" xfId="44" applyNumberFormat="1" applyFont="1" applyFill="1" applyBorder="1" applyAlignment="1" applyProtection="1">
      <alignment/>
      <protection locked="0"/>
    </xf>
    <xf numFmtId="10" fontId="13" fillId="34" borderId="60" xfId="0" applyNumberFormat="1" applyFont="1" applyFill="1" applyBorder="1" applyAlignment="1" applyProtection="1">
      <alignment horizontal="center"/>
      <protection locked="0"/>
    </xf>
    <xf numFmtId="0" fontId="58" fillId="0" borderId="17" xfId="0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vertical="center"/>
      <protection/>
    </xf>
    <xf numFmtId="0" fontId="13" fillId="34" borderId="61" xfId="0" applyFont="1" applyFill="1" applyBorder="1" applyAlignment="1" applyProtection="1">
      <alignment/>
      <protection locked="0"/>
    </xf>
    <xf numFmtId="0" fontId="13" fillId="34" borderId="27" xfId="0" applyFont="1" applyFill="1" applyBorder="1" applyAlignment="1" applyProtection="1">
      <alignment/>
      <protection locked="0"/>
    </xf>
    <xf numFmtId="4" fontId="13" fillId="34" borderId="27" xfId="44" applyNumberFormat="1" applyFont="1" applyFill="1" applyBorder="1" applyAlignment="1" applyProtection="1">
      <alignment/>
      <protection locked="0"/>
    </xf>
    <xf numFmtId="10" fontId="13" fillId="34" borderId="27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/>
      <protection/>
    </xf>
    <xf numFmtId="0" fontId="13" fillId="0" borderId="65" xfId="0" applyFont="1" applyBorder="1" applyAlignment="1" applyProtection="1">
      <alignment/>
      <protection/>
    </xf>
    <xf numFmtId="0" fontId="13" fillId="0" borderId="66" xfId="0" applyFont="1" applyBorder="1" applyAlignment="1" applyProtection="1">
      <alignment vertical="center"/>
      <protection/>
    </xf>
    <xf numFmtId="0" fontId="13" fillId="0" borderId="66" xfId="0" applyFont="1" applyBorder="1" applyAlignment="1" applyProtection="1">
      <alignment/>
      <protection/>
    </xf>
    <xf numFmtId="4" fontId="13" fillId="0" borderId="66" xfId="44" applyNumberFormat="1" applyFont="1" applyBorder="1" applyAlignment="1" applyProtection="1">
      <alignment/>
      <protection/>
    </xf>
    <xf numFmtId="2" fontId="13" fillId="0" borderId="66" xfId="0" applyNumberFormat="1" applyFont="1" applyBorder="1" applyAlignment="1" applyProtection="1">
      <alignment/>
      <protection/>
    </xf>
    <xf numFmtId="4" fontId="13" fillId="0" borderId="66" xfId="44" applyNumberFormat="1" applyFont="1" applyBorder="1" applyAlignment="1" applyProtection="1">
      <alignment/>
      <protection locked="0"/>
    </xf>
    <xf numFmtId="2" fontId="13" fillId="0" borderId="66" xfId="44" applyNumberFormat="1" applyFont="1" applyBorder="1" applyAlignment="1" applyProtection="1">
      <alignment/>
      <protection/>
    </xf>
    <xf numFmtId="0" fontId="13" fillId="0" borderId="66" xfId="0" applyFont="1" applyBorder="1" applyAlignment="1" applyProtection="1">
      <alignment horizontal="center"/>
      <protection/>
    </xf>
    <xf numFmtId="44" fontId="13" fillId="0" borderId="36" xfId="44" applyFont="1" applyBorder="1" applyAlignment="1" applyProtection="1">
      <alignment/>
      <protection/>
    </xf>
    <xf numFmtId="0" fontId="13" fillId="0" borderId="57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/>
      <protection/>
    </xf>
    <xf numFmtId="4" fontId="13" fillId="0" borderId="18" xfId="44" applyNumberFormat="1" applyFont="1" applyBorder="1" applyAlignment="1" applyProtection="1">
      <alignment/>
      <protection/>
    </xf>
    <xf numFmtId="2" fontId="13" fillId="0" borderId="18" xfId="0" applyNumberFormat="1" applyFont="1" applyBorder="1" applyAlignment="1" applyProtection="1">
      <alignment/>
      <protection/>
    </xf>
    <xf numFmtId="2" fontId="13" fillId="0" borderId="18" xfId="44" applyNumberFormat="1" applyFont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/>
      <protection/>
    </xf>
    <xf numFmtId="44" fontId="13" fillId="0" borderId="64" xfId="44" applyFont="1" applyBorder="1" applyAlignment="1" applyProtection="1">
      <alignment/>
      <protection/>
    </xf>
    <xf numFmtId="44" fontId="13" fillId="0" borderId="0" xfId="44" applyFont="1" applyBorder="1" applyAlignment="1" applyProtection="1">
      <alignment/>
      <protection/>
    </xf>
    <xf numFmtId="4" fontId="13" fillId="0" borderId="0" xfId="44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44" fontId="15" fillId="0" borderId="0" xfId="44" applyFont="1" applyBorder="1" applyAlignment="1" applyProtection="1">
      <alignment/>
      <protection/>
    </xf>
    <xf numFmtId="0" fontId="15" fillId="0" borderId="0" xfId="44" applyNumberFormat="1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44" fontId="15" fillId="0" borderId="0" xfId="44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4" fontId="13" fillId="0" borderId="0" xfId="44" applyNumberFormat="1" applyFont="1" applyAlignment="1" applyProtection="1">
      <alignment horizontal="left"/>
      <protection/>
    </xf>
    <xf numFmtId="4" fontId="13" fillId="0" borderId="0" xfId="0" applyNumberFormat="1" applyFont="1" applyBorder="1" applyAlignment="1" applyProtection="1">
      <alignment/>
      <protection/>
    </xf>
    <xf numFmtId="4" fontId="13" fillId="0" borderId="0" xfId="44" applyNumberFormat="1" applyFont="1" applyBorder="1" applyAlignment="1" applyProtection="1">
      <alignment horizontal="left"/>
      <protection/>
    </xf>
    <xf numFmtId="0" fontId="13" fillId="0" borderId="41" xfId="0" applyFont="1" applyBorder="1" applyAlignment="1" applyProtection="1">
      <alignment horizontal="centerContinuous" wrapText="1"/>
      <protection/>
    </xf>
    <xf numFmtId="0" fontId="20" fillId="0" borderId="51" xfId="0" applyFont="1" applyBorder="1" applyAlignment="1" applyProtection="1">
      <alignment horizontal="center" wrapText="1"/>
      <protection/>
    </xf>
    <xf numFmtId="0" fontId="20" fillId="0" borderId="51" xfId="0" applyFont="1" applyBorder="1" applyAlignment="1" applyProtection="1">
      <alignment horizontal="centerContinuous" wrapText="1"/>
      <protection/>
    </xf>
    <xf numFmtId="4" fontId="20" fillId="0" borderId="41" xfId="44" applyNumberFormat="1" applyFont="1" applyBorder="1" applyAlignment="1" applyProtection="1">
      <alignment horizontal="center" wrapText="1"/>
      <protection/>
    </xf>
    <xf numFmtId="4" fontId="20" fillId="0" borderId="51" xfId="0" applyNumberFormat="1" applyFont="1" applyBorder="1" applyAlignment="1" applyProtection="1">
      <alignment horizontal="centerContinuous" wrapText="1"/>
      <protection/>
    </xf>
    <xf numFmtId="4" fontId="20" fillId="0" borderId="49" xfId="44" applyNumberFormat="1" applyFont="1" applyBorder="1" applyAlignment="1" applyProtection="1">
      <alignment horizontal="centerContinuous" wrapText="1"/>
      <protection/>
    </xf>
    <xf numFmtId="4" fontId="20" fillId="38" borderId="51" xfId="44" applyNumberFormat="1" applyFont="1" applyFill="1" applyBorder="1" applyAlignment="1" applyProtection="1">
      <alignment horizontal="centerContinuous" wrapText="1"/>
      <protection/>
    </xf>
    <xf numFmtId="4" fontId="20" fillId="0" borderId="42" xfId="44" applyNumberFormat="1" applyFont="1" applyBorder="1" applyAlignment="1" applyProtection="1">
      <alignment horizontal="centerContinuous" wrapText="1"/>
      <protection/>
    </xf>
    <xf numFmtId="4" fontId="20" fillId="0" borderId="51" xfId="44" applyNumberFormat="1" applyFont="1" applyBorder="1" applyAlignment="1" applyProtection="1">
      <alignment horizontal="left" wrapText="1"/>
      <protection/>
    </xf>
    <xf numFmtId="4" fontId="20" fillId="0" borderId="67" xfId="44" applyNumberFormat="1" applyFont="1" applyBorder="1" applyAlignment="1" applyProtection="1">
      <alignment horizontal="center" wrapText="1"/>
      <protection/>
    </xf>
    <xf numFmtId="0" fontId="15" fillId="0" borderId="15" xfId="0" applyFont="1" applyBorder="1" applyAlignment="1" applyProtection="1">
      <alignment horizontal="centerContinuous"/>
      <protection/>
    </xf>
    <xf numFmtId="0" fontId="15" fillId="0" borderId="16" xfId="0" applyFont="1" applyBorder="1" applyAlignment="1" applyProtection="1">
      <alignment horizontal="centerContinuous" vertical="center"/>
      <protection/>
    </xf>
    <xf numFmtId="0" fontId="13" fillId="33" borderId="68" xfId="0" applyFont="1" applyFill="1" applyBorder="1" applyAlignment="1" applyProtection="1">
      <alignment/>
      <protection locked="0"/>
    </xf>
    <xf numFmtId="4" fontId="13" fillId="33" borderId="30" xfId="44" applyNumberFormat="1" applyFont="1" applyFill="1" applyBorder="1" applyAlignment="1" applyProtection="1">
      <alignment/>
      <protection locked="0"/>
    </xf>
    <xf numFmtId="4" fontId="13" fillId="0" borderId="60" xfId="0" applyNumberFormat="1" applyFont="1" applyBorder="1" applyAlignment="1" applyProtection="1">
      <alignment horizontal="centerContinuous" wrapText="1"/>
      <protection/>
    </xf>
    <xf numFmtId="4" fontId="13" fillId="0" borderId="31" xfId="44" applyNumberFormat="1" applyFont="1" applyFill="1" applyBorder="1" applyAlignment="1" applyProtection="1">
      <alignment/>
      <protection/>
    </xf>
    <xf numFmtId="4" fontId="55" fillId="38" borderId="69" xfId="44" applyNumberFormat="1" applyFont="1" applyFill="1" applyBorder="1" applyAlignment="1" applyProtection="1">
      <alignment/>
      <protection/>
    </xf>
    <xf numFmtId="4" fontId="13" fillId="33" borderId="70" xfId="44" applyNumberFormat="1" applyFont="1" applyFill="1" applyBorder="1" applyAlignment="1" applyProtection="1">
      <alignment/>
      <protection locked="0"/>
    </xf>
    <xf numFmtId="4" fontId="13" fillId="0" borderId="69" xfId="44" applyNumberFormat="1" applyFont="1" applyBorder="1" applyAlignment="1" applyProtection="1">
      <alignment horizontal="left" wrapText="1"/>
      <protection/>
    </xf>
    <xf numFmtId="4" fontId="13" fillId="0" borderId="69" xfId="44" applyNumberFormat="1" applyFont="1" applyBorder="1" applyAlignment="1" applyProtection="1">
      <alignment horizontal="centerContinuous" wrapText="1"/>
      <protection/>
    </xf>
    <xf numFmtId="4" fontId="13" fillId="0" borderId="70" xfId="44" applyNumberFormat="1" applyFont="1" applyBorder="1" applyAlignment="1" applyProtection="1">
      <alignment/>
      <protection/>
    </xf>
    <xf numFmtId="0" fontId="13" fillId="33" borderId="32" xfId="0" applyFont="1" applyFill="1" applyBorder="1" applyAlignment="1" applyProtection="1">
      <alignment/>
      <protection locked="0"/>
    </xf>
    <xf numFmtId="4" fontId="13" fillId="33" borderId="35" xfId="44" applyNumberFormat="1" applyFont="1" applyFill="1" applyBorder="1" applyAlignment="1" applyProtection="1">
      <alignment/>
      <protection locked="0"/>
    </xf>
    <xf numFmtId="4" fontId="13" fillId="0" borderId="22" xfId="0" applyNumberFormat="1" applyFont="1" applyBorder="1" applyAlignment="1" applyProtection="1">
      <alignment horizontal="centerContinuous" wrapText="1"/>
      <protection/>
    </xf>
    <xf numFmtId="4" fontId="55" fillId="38" borderId="19" xfId="44" applyNumberFormat="1" applyFont="1" applyFill="1" applyBorder="1" applyAlignment="1" applyProtection="1">
      <alignment/>
      <protection/>
    </xf>
    <xf numFmtId="4" fontId="13" fillId="33" borderId="71" xfId="44" applyNumberFormat="1" applyFont="1" applyFill="1" applyBorder="1" applyAlignment="1" applyProtection="1">
      <alignment/>
      <protection locked="0"/>
    </xf>
    <xf numFmtId="4" fontId="13" fillId="0" borderId="19" xfId="44" applyNumberFormat="1" applyFont="1" applyBorder="1" applyAlignment="1" applyProtection="1">
      <alignment horizontal="left" wrapText="1"/>
      <protection/>
    </xf>
    <xf numFmtId="4" fontId="13" fillId="0" borderId="19" xfId="44" applyNumberFormat="1" applyFont="1" applyBorder="1" applyAlignment="1" applyProtection="1">
      <alignment horizontal="centerContinuous" wrapText="1"/>
      <protection/>
    </xf>
    <xf numFmtId="4" fontId="13" fillId="0" borderId="71" xfId="44" applyNumberFormat="1" applyFont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72" xfId="0" applyFont="1" applyFill="1" applyBorder="1" applyAlignment="1" applyProtection="1">
      <alignment/>
      <protection locked="0"/>
    </xf>
    <xf numFmtId="4" fontId="13" fillId="33" borderId="58" xfId="44" applyNumberFormat="1" applyFont="1" applyFill="1" applyBorder="1" applyAlignment="1" applyProtection="1">
      <alignment/>
      <protection locked="0"/>
    </xf>
    <xf numFmtId="4" fontId="13" fillId="0" borderId="27" xfId="0" applyNumberFormat="1" applyFont="1" applyBorder="1" applyAlignment="1" applyProtection="1">
      <alignment horizontal="centerContinuous" wrapText="1"/>
      <protection/>
    </xf>
    <xf numFmtId="4" fontId="13" fillId="0" borderId="56" xfId="44" applyNumberFormat="1" applyFont="1" applyFill="1" applyBorder="1" applyAlignment="1" applyProtection="1">
      <alignment/>
      <protection/>
    </xf>
    <xf numFmtId="4" fontId="55" fillId="38" borderId="73" xfId="44" applyNumberFormat="1" applyFont="1" applyFill="1" applyBorder="1" applyAlignment="1" applyProtection="1">
      <alignment/>
      <protection/>
    </xf>
    <xf numFmtId="4" fontId="13" fillId="33" borderId="74" xfId="44" applyNumberFormat="1" applyFont="1" applyFill="1" applyBorder="1" applyAlignment="1" applyProtection="1">
      <alignment/>
      <protection locked="0"/>
    </xf>
    <xf numFmtId="4" fontId="13" fillId="0" borderId="73" xfId="44" applyNumberFormat="1" applyFont="1" applyBorder="1" applyAlignment="1" applyProtection="1">
      <alignment horizontal="left" wrapText="1"/>
      <protection/>
    </xf>
    <xf numFmtId="4" fontId="13" fillId="0" borderId="73" xfId="44" applyNumberFormat="1" applyFont="1" applyBorder="1" applyAlignment="1" applyProtection="1">
      <alignment horizontal="centerContinuous" wrapText="1"/>
      <protection/>
    </xf>
    <xf numFmtId="4" fontId="13" fillId="0" borderId="74" xfId="44" applyNumberFormat="1" applyFont="1" applyBorder="1" applyAlignment="1" applyProtection="1">
      <alignment/>
      <protection/>
    </xf>
    <xf numFmtId="0" fontId="13" fillId="34" borderId="68" xfId="0" applyFont="1" applyFill="1" applyBorder="1" applyAlignment="1" applyProtection="1">
      <alignment/>
      <protection locked="0"/>
    </xf>
    <xf numFmtId="4" fontId="13" fillId="34" borderId="30" xfId="44" applyNumberFormat="1" applyFont="1" applyFill="1" applyBorder="1" applyAlignment="1" applyProtection="1">
      <alignment/>
      <protection locked="0"/>
    </xf>
    <xf numFmtId="4" fontId="13" fillId="38" borderId="69" xfId="44" applyNumberFormat="1" applyFont="1" applyFill="1" applyBorder="1" applyAlignment="1" applyProtection="1">
      <alignment/>
      <protection/>
    </xf>
    <xf numFmtId="4" fontId="13" fillId="34" borderId="70" xfId="44" applyNumberFormat="1" applyFont="1" applyFill="1" applyBorder="1" applyAlignment="1" applyProtection="1">
      <alignment/>
      <protection locked="0"/>
    </xf>
    <xf numFmtId="0" fontId="13" fillId="34" borderId="32" xfId="0" applyFont="1" applyFill="1" applyBorder="1" applyAlignment="1" applyProtection="1">
      <alignment/>
      <protection locked="0"/>
    </xf>
    <xf numFmtId="4" fontId="13" fillId="34" borderId="35" xfId="44" applyNumberFormat="1" applyFont="1" applyFill="1" applyBorder="1" applyAlignment="1" applyProtection="1">
      <alignment/>
      <protection locked="0"/>
    </xf>
    <xf numFmtId="4" fontId="13" fillId="38" borderId="19" xfId="44" applyNumberFormat="1" applyFont="1" applyFill="1" applyBorder="1" applyAlignment="1" applyProtection="1">
      <alignment/>
      <protection/>
    </xf>
    <xf numFmtId="4" fontId="13" fillId="34" borderId="71" xfId="44" applyNumberFormat="1" applyFont="1" applyFill="1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34" borderId="72" xfId="0" applyFont="1" applyFill="1" applyBorder="1" applyAlignment="1" applyProtection="1">
      <alignment/>
      <protection locked="0"/>
    </xf>
    <xf numFmtId="4" fontId="13" fillId="34" borderId="58" xfId="44" applyNumberFormat="1" applyFont="1" applyFill="1" applyBorder="1" applyAlignment="1" applyProtection="1">
      <alignment/>
      <protection locked="0"/>
    </xf>
    <xf numFmtId="4" fontId="13" fillId="38" borderId="73" xfId="44" applyNumberFormat="1" applyFont="1" applyFill="1" applyBorder="1" applyAlignment="1" applyProtection="1">
      <alignment/>
      <protection/>
    </xf>
    <xf numFmtId="4" fontId="13" fillId="34" borderId="74" xfId="44" applyNumberFormat="1" applyFont="1" applyFill="1" applyBorder="1" applyAlignment="1" applyProtection="1">
      <alignment/>
      <protection locked="0"/>
    </xf>
    <xf numFmtId="1" fontId="15" fillId="0" borderId="0" xfId="0" applyNumberFormat="1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vertical="center"/>
      <protection/>
    </xf>
    <xf numFmtId="4" fontId="13" fillId="0" borderId="67" xfId="44" applyNumberFormat="1" applyFont="1" applyBorder="1" applyAlignment="1" applyProtection="1">
      <alignment horizontal="center" wrapText="1"/>
      <protection/>
    </xf>
    <xf numFmtId="4" fontId="13" fillId="0" borderId="42" xfId="44" applyNumberFormat="1" applyFont="1" applyBorder="1" applyAlignment="1" applyProtection="1">
      <alignment horizontal="center" wrapText="1"/>
      <protection/>
    </xf>
    <xf numFmtId="4" fontId="13" fillId="0" borderId="75" xfId="44" applyNumberFormat="1" applyFont="1" applyBorder="1" applyAlignment="1" applyProtection="1">
      <alignment horizontal="center" wrapText="1"/>
      <protection/>
    </xf>
    <xf numFmtId="4" fontId="13" fillId="0" borderId="42" xfId="44" applyNumberFormat="1" applyFont="1" applyBorder="1" applyAlignment="1" applyProtection="1">
      <alignment/>
      <protection/>
    </xf>
    <xf numFmtId="4" fontId="13" fillId="0" borderId="76" xfId="44" applyNumberFormat="1" applyFont="1" applyBorder="1" applyAlignment="1" applyProtection="1">
      <alignment/>
      <protection/>
    </xf>
    <xf numFmtId="4" fontId="13" fillId="0" borderId="74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horizontal="left"/>
      <protection/>
    </xf>
    <xf numFmtId="0" fontId="55" fillId="35" borderId="70" xfId="0" applyFont="1" applyFill="1" applyBorder="1" applyAlignment="1" applyProtection="1">
      <alignment horizontal="center" vertical="center" wrapText="1"/>
      <protection/>
    </xf>
    <xf numFmtId="0" fontId="55" fillId="35" borderId="7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wrapText="1"/>
      <protection/>
    </xf>
    <xf numFmtId="44" fontId="55" fillId="35" borderId="7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wrapText="1"/>
      <protection/>
    </xf>
    <xf numFmtId="0" fontId="55" fillId="35" borderId="77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justify" vertical="top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 applyProtection="1">
      <alignment wrapText="1"/>
      <protection/>
    </xf>
    <xf numFmtId="0" fontId="55" fillId="35" borderId="74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center" wrapText="1"/>
      <protection/>
    </xf>
    <xf numFmtId="22" fontId="13" fillId="0" borderId="0" xfId="0" applyNumberFormat="1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wrapText="1"/>
      <protection/>
    </xf>
    <xf numFmtId="0" fontId="13" fillId="33" borderId="39" xfId="0" applyFont="1" applyFill="1" applyBorder="1" applyAlignment="1" applyProtection="1">
      <alignment horizontal="center" vertical="top" wrapText="1"/>
      <protection locked="0"/>
    </xf>
    <xf numFmtId="0" fontId="13" fillId="34" borderId="39" xfId="0" applyFont="1" applyFill="1" applyBorder="1" applyAlignment="1" applyProtection="1">
      <alignment horizontal="center" vertical="top" wrapText="1"/>
      <protection locked="0"/>
    </xf>
    <xf numFmtId="6" fontId="13" fillId="33" borderId="39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61" xfId="0" applyFont="1" applyFill="1" applyBorder="1" applyAlignment="1" applyProtection="1">
      <alignment horizontal="center" vertical="top" wrapText="1"/>
      <protection locked="0"/>
    </xf>
    <xf numFmtId="0" fontId="25" fillId="0" borderId="46" xfId="0" applyFont="1" applyBorder="1" applyAlignment="1" applyProtection="1">
      <alignment horizontal="justify" vertical="top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1" fontId="15" fillId="0" borderId="0" xfId="0" applyNumberFormat="1" applyFont="1" applyFill="1" applyBorder="1" applyAlignment="1" applyProtection="1">
      <alignment horizontal="centerContinuous" vertical="center"/>
      <protection/>
    </xf>
    <xf numFmtId="1" fontId="15" fillId="0" borderId="0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justify" vertical="top" wrapText="1"/>
      <protection/>
    </xf>
    <xf numFmtId="0" fontId="19" fillId="0" borderId="67" xfId="0" applyFont="1" applyBorder="1" applyAlignment="1" applyProtection="1">
      <alignment horizontal="center" vertical="top" wrapText="1"/>
      <protection/>
    </xf>
    <xf numFmtId="0" fontId="19" fillId="0" borderId="75" xfId="0" applyFont="1" applyBorder="1" applyAlignment="1" applyProtection="1">
      <alignment horizontal="center" vertical="top" wrapText="1"/>
      <protection/>
    </xf>
    <xf numFmtId="0" fontId="19" fillId="0" borderId="76" xfId="0" applyFont="1" applyBorder="1" applyAlignment="1" applyProtection="1">
      <alignment horizontal="center" vertical="top" wrapText="1"/>
      <protection/>
    </xf>
    <xf numFmtId="0" fontId="15" fillId="0" borderId="42" xfId="0" applyFont="1" applyBorder="1" applyAlignment="1" applyProtection="1">
      <alignment horizontal="justify" vertical="top" wrapText="1"/>
      <protection/>
    </xf>
    <xf numFmtId="0" fontId="13" fillId="0" borderId="22" xfId="0" applyFont="1" applyBorder="1" applyAlignment="1" applyProtection="1">
      <alignment horizontal="justify" vertical="top" wrapText="1"/>
      <protection/>
    </xf>
    <xf numFmtId="44" fontId="20" fillId="34" borderId="22" xfId="44" applyFont="1" applyFill="1" applyBorder="1" applyAlignment="1" applyProtection="1">
      <alignment horizontal="right" vertical="top" wrapText="1"/>
      <protection locked="0"/>
    </xf>
    <xf numFmtId="44" fontId="20" fillId="0" borderId="22" xfId="44" applyFont="1" applyBorder="1" applyAlignment="1" applyProtection="1">
      <alignment vertical="top" wrapText="1"/>
      <protection/>
    </xf>
    <xf numFmtId="44" fontId="20" fillId="33" borderId="22" xfId="44" applyFont="1" applyFill="1" applyBorder="1" applyAlignment="1" applyProtection="1">
      <alignment horizontal="right" vertical="top" wrapText="1"/>
      <protection locked="0"/>
    </xf>
    <xf numFmtId="44" fontId="20" fillId="0" borderId="22" xfId="44" applyFont="1" applyFill="1" applyBorder="1" applyAlignment="1" applyProtection="1">
      <alignment horizontal="right" vertical="top" wrapText="1"/>
      <protection/>
    </xf>
    <xf numFmtId="44" fontId="20" fillId="34" borderId="63" xfId="44" applyFont="1" applyFill="1" applyBorder="1" applyAlignment="1" applyProtection="1">
      <alignment horizontal="right" vertical="top" wrapText="1"/>
      <protection locked="0"/>
    </xf>
    <xf numFmtId="4" fontId="20" fillId="33" borderId="63" xfId="44" applyNumberFormat="1" applyFont="1" applyFill="1" applyBorder="1" applyAlignment="1" applyProtection="1">
      <alignment horizontal="right" vertical="top" wrapText="1"/>
      <protection locked="0"/>
    </xf>
    <xf numFmtId="44" fontId="20" fillId="0" borderId="63" xfId="44" applyFont="1" applyBorder="1" applyAlignment="1" applyProtection="1">
      <alignment vertical="top" wrapText="1"/>
      <protection/>
    </xf>
    <xf numFmtId="0" fontId="13" fillId="0" borderId="63" xfId="0" applyFont="1" applyBorder="1" applyAlignment="1" applyProtection="1">
      <alignment horizontal="justify" vertical="top" wrapText="1"/>
      <protection/>
    </xf>
    <xf numFmtId="0" fontId="15" fillId="0" borderId="10" xfId="0" applyFont="1" applyBorder="1" applyAlignment="1" applyProtection="1">
      <alignment horizontal="justify" vertical="top" wrapText="1"/>
      <protection/>
    </xf>
    <xf numFmtId="0" fontId="19" fillId="35" borderId="76" xfId="0" applyFont="1" applyFill="1" applyBorder="1" applyAlignment="1" applyProtection="1">
      <alignment horizontal="center" vertical="top" wrapText="1"/>
      <protection/>
    </xf>
    <xf numFmtId="165" fontId="19" fillId="35" borderId="76" xfId="44" applyNumberFormat="1" applyFont="1" applyFill="1" applyBorder="1" applyAlignment="1" applyProtection="1">
      <alignment horizontal="center" vertical="top" wrapText="1"/>
      <protection/>
    </xf>
    <xf numFmtId="0" fontId="19" fillId="35" borderId="75" xfId="0" applyFont="1" applyFill="1" applyBorder="1" applyAlignment="1" applyProtection="1">
      <alignment horizontal="center" vertical="top" wrapText="1"/>
      <protection/>
    </xf>
    <xf numFmtId="0" fontId="19" fillId="35" borderId="67" xfId="0" applyFont="1" applyFill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15" fillId="33" borderId="41" xfId="0" applyFont="1" applyFill="1" applyBorder="1" applyAlignment="1" applyProtection="1">
      <alignment horizontal="justify" vertical="top" wrapText="1"/>
      <protection/>
    </xf>
    <xf numFmtId="0" fontId="15" fillId="33" borderId="51" xfId="0" applyFont="1" applyFill="1" applyBorder="1" applyAlignment="1" applyProtection="1">
      <alignment horizontal="justify" vertical="top" wrapText="1"/>
      <protection/>
    </xf>
    <xf numFmtId="44" fontId="15" fillId="33" borderId="49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8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72" fillId="0" borderId="0" xfId="0" applyFont="1" applyAlignment="1">
      <alignment horizontal="left"/>
    </xf>
    <xf numFmtId="0" fontId="80" fillId="0" borderId="0" xfId="0" applyFont="1" applyAlignment="1" applyProtection="1">
      <alignment/>
      <protection/>
    </xf>
    <xf numFmtId="0" fontId="81" fillId="0" borderId="0" xfId="0" applyFont="1" applyAlignment="1">
      <alignment horizontal="left"/>
    </xf>
    <xf numFmtId="0" fontId="43" fillId="0" borderId="0" xfId="0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13" fillId="33" borderId="22" xfId="0" applyFont="1" applyFill="1" applyBorder="1" applyAlignment="1" applyProtection="1">
      <alignment horizontal="left" vertical="top" wrapText="1"/>
      <protection locked="0"/>
    </xf>
    <xf numFmtId="0" fontId="72" fillId="39" borderId="0" xfId="0" applyFont="1" applyFill="1" applyAlignment="1">
      <alignment horizontal="left"/>
    </xf>
    <xf numFmtId="0" fontId="13" fillId="39" borderId="0" xfId="0" applyFont="1" applyFill="1" applyAlignment="1" applyProtection="1">
      <alignment/>
      <protection/>
    </xf>
    <xf numFmtId="0" fontId="20" fillId="39" borderId="0" xfId="0" applyFont="1" applyFill="1" applyAlignment="1" applyProtection="1">
      <alignment/>
      <protection/>
    </xf>
    <xf numFmtId="0" fontId="17" fillId="0" borderId="0" xfId="0" applyFont="1" applyAlignment="1">
      <alignment horizontal="left" indent="2"/>
    </xf>
    <xf numFmtId="0" fontId="17" fillId="39" borderId="0" xfId="0" applyFont="1" applyFill="1" applyAlignment="1">
      <alignment horizontal="left" indent="2"/>
    </xf>
    <xf numFmtId="0" fontId="13" fillId="33" borderId="22" xfId="0" applyFont="1" applyFill="1" applyBorder="1" applyAlignment="1" applyProtection="1">
      <alignment horizontal="justify" vertical="top" wrapText="1"/>
      <protection locked="0"/>
    </xf>
    <xf numFmtId="0" fontId="73" fillId="0" borderId="0" xfId="0" applyFont="1" applyAlignment="1" applyProtection="1">
      <alignment/>
      <protection/>
    </xf>
    <xf numFmtId="0" fontId="0" fillId="0" borderId="22" xfId="0" applyBorder="1" applyAlignment="1">
      <alignment wrapText="1"/>
    </xf>
    <xf numFmtId="0" fontId="0" fillId="0" borderId="22" xfId="0" applyFont="1" applyBorder="1" applyAlignment="1">
      <alignment/>
    </xf>
    <xf numFmtId="0" fontId="0" fillId="0" borderId="0" xfId="0" applyBorder="1" applyAlignment="1">
      <alignment/>
    </xf>
    <xf numFmtId="0" fontId="76" fillId="0" borderId="0" xfId="0" applyFont="1" applyAlignment="1">
      <alignment/>
    </xf>
    <xf numFmtId="4" fontId="13" fillId="0" borderId="0" xfId="44" applyNumberFormat="1" applyFont="1" applyBorder="1" applyAlignment="1" applyProtection="1">
      <alignment horizontal="right"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39" xfId="0" applyFont="1" applyFill="1" applyBorder="1" applyAlignment="1" applyProtection="1">
      <alignment/>
      <protection/>
    </xf>
    <xf numFmtId="0" fontId="13" fillId="0" borderId="57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64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center"/>
      <protection/>
    </xf>
    <xf numFmtId="0" fontId="13" fillId="40" borderId="22" xfId="0" applyFont="1" applyFill="1" applyBorder="1" applyAlignment="1" applyProtection="1">
      <alignment horizontal="center" vertical="top" wrapText="1"/>
      <protection locked="0"/>
    </xf>
    <xf numFmtId="0" fontId="13" fillId="40" borderId="22" xfId="0" applyFont="1" applyFill="1" applyBorder="1" applyAlignment="1" applyProtection="1">
      <alignment horizontal="left" vertical="top" wrapText="1"/>
      <protection locked="0"/>
    </xf>
    <xf numFmtId="0" fontId="15" fillId="40" borderId="22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15" fillId="0" borderId="22" xfId="0" applyFont="1" applyBorder="1" applyAlignment="1" applyProtection="1">
      <alignment horizontal="left" vertical="top" wrapText="1"/>
      <protection/>
    </xf>
    <xf numFmtId="0" fontId="15" fillId="0" borderId="22" xfId="0" applyFont="1" applyBorder="1" applyAlignment="1" applyProtection="1">
      <alignment horizontal="justify" vertical="center" wrapText="1"/>
      <protection/>
    </xf>
    <xf numFmtId="0" fontId="54" fillId="40" borderId="22" xfId="0" applyFont="1" applyFill="1" applyBorder="1" applyAlignment="1" applyProtection="1">
      <alignment vertical="center" wrapText="1"/>
      <protection locked="0"/>
    </xf>
    <xf numFmtId="0" fontId="13" fillId="0" borderId="22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>
      <alignment wrapText="1"/>
    </xf>
    <xf numFmtId="0" fontId="13" fillId="0" borderId="35" xfId="0" applyFont="1" applyBorder="1" applyAlignment="1" applyProtection="1">
      <alignment horizontal="center" vertical="top" wrapText="1"/>
      <protection/>
    </xf>
    <xf numFmtId="0" fontId="13" fillId="0" borderId="58" xfId="0" applyFont="1" applyBorder="1" applyAlignment="1" applyProtection="1">
      <alignment horizontal="center" vertical="top" wrapText="1"/>
      <protection/>
    </xf>
    <xf numFmtId="0" fontId="73" fillId="41" borderId="0" xfId="0" applyFont="1" applyFill="1" applyAlignment="1" applyProtection="1">
      <alignment/>
      <protection/>
    </xf>
    <xf numFmtId="0" fontId="13" fillId="41" borderId="0" xfId="0" applyFont="1" applyFill="1" applyAlignment="1" applyProtection="1">
      <alignment/>
      <protection/>
    </xf>
    <xf numFmtId="0" fontId="13" fillId="40" borderId="22" xfId="0" applyFont="1" applyFill="1" applyBorder="1" applyAlignment="1" applyProtection="1">
      <alignment vertical="top" wrapText="1"/>
      <protection locked="0"/>
    </xf>
    <xf numFmtId="0" fontId="0" fillId="0" borderId="39" xfId="0" applyFill="1" applyBorder="1" applyAlignment="1">
      <alignment/>
    </xf>
    <xf numFmtId="0" fontId="0" fillId="0" borderId="32" xfId="0" applyFill="1" applyBorder="1" applyAlignment="1">
      <alignment/>
    </xf>
    <xf numFmtId="0" fontId="13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right" vertical="center" wrapText="1"/>
      <protection/>
    </xf>
    <xf numFmtId="0" fontId="15" fillId="41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4" fillId="33" borderId="22" xfId="0" applyFont="1" applyFill="1" applyBorder="1" applyAlignment="1" applyProtection="1">
      <alignment vertical="center" wrapText="1"/>
      <protection locked="0"/>
    </xf>
    <xf numFmtId="22" fontId="13" fillId="0" borderId="0" xfId="0" applyNumberFormat="1" applyFont="1" applyAlignment="1" applyProtection="1">
      <alignment/>
      <protection/>
    </xf>
    <xf numFmtId="0" fontId="133" fillId="0" borderId="0" xfId="0" applyFont="1" applyAlignment="1">
      <alignment/>
    </xf>
    <xf numFmtId="0" fontId="73" fillId="0" borderId="0" xfId="0" applyFont="1" applyAlignment="1" applyProtection="1">
      <alignment horizontal="left" vertical="center"/>
      <protection/>
    </xf>
    <xf numFmtId="0" fontId="73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centerContinuous"/>
      <protection/>
    </xf>
    <xf numFmtId="0" fontId="0" fillId="0" borderId="16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64" fillId="6" borderId="0" xfId="0" applyFont="1" applyFill="1" applyBorder="1" applyAlignment="1" applyProtection="1">
      <alignment horizontal="left"/>
      <protection/>
    </xf>
    <xf numFmtId="0" fontId="13" fillId="6" borderId="11" xfId="0" applyFont="1" applyFill="1" applyBorder="1" applyAlignment="1" applyProtection="1">
      <alignment vertical="center" wrapText="1"/>
      <protection/>
    </xf>
    <xf numFmtId="0" fontId="13" fillId="6" borderId="10" xfId="0" applyFont="1" applyFill="1" applyBorder="1" applyAlignment="1" applyProtection="1">
      <alignment horizontal="left" indent="1"/>
      <protection/>
    </xf>
    <xf numFmtId="0" fontId="13" fillId="6" borderId="16" xfId="0" applyFont="1" applyFill="1" applyBorder="1" applyAlignment="1" applyProtection="1">
      <alignment wrapText="1"/>
      <protection/>
    </xf>
    <xf numFmtId="0" fontId="13" fillId="6" borderId="17" xfId="0" applyFont="1" applyFill="1" applyBorder="1" applyAlignment="1" applyProtection="1">
      <alignment wrapText="1"/>
      <protection/>
    </xf>
    <xf numFmtId="0" fontId="13" fillId="6" borderId="15" xfId="0" applyFont="1" applyFill="1" applyBorder="1" applyAlignment="1" applyProtection="1">
      <alignment wrapText="1"/>
      <protection/>
    </xf>
    <xf numFmtId="0" fontId="13" fillId="6" borderId="10" xfId="0" applyFont="1" applyFill="1" applyBorder="1" applyAlignment="1" applyProtection="1">
      <alignment wrapText="1"/>
      <protection/>
    </xf>
    <xf numFmtId="0" fontId="0" fillId="6" borderId="0" xfId="0" applyFont="1" applyFill="1" applyBorder="1" applyAlignment="1">
      <alignment wrapText="1"/>
    </xf>
    <xf numFmtId="0" fontId="0" fillId="6" borderId="11" xfId="0" applyFont="1" applyFill="1" applyBorder="1" applyAlignment="1">
      <alignment wrapText="1"/>
    </xf>
    <xf numFmtId="0" fontId="13" fillId="6" borderId="10" xfId="0" applyFont="1" applyFill="1" applyBorder="1" applyAlignment="1" applyProtection="1">
      <alignment horizontal="left" wrapText="1"/>
      <protection/>
    </xf>
    <xf numFmtId="0" fontId="13" fillId="6" borderId="10" xfId="0" applyFont="1" applyFill="1" applyBorder="1" applyAlignment="1" applyProtection="1">
      <alignment/>
      <protection/>
    </xf>
    <xf numFmtId="0" fontId="13" fillId="6" borderId="0" xfId="0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vertical="center"/>
    </xf>
    <xf numFmtId="0" fontId="91" fillId="0" borderId="22" xfId="0" applyFont="1" applyBorder="1" applyAlignment="1">
      <alignment horizontal="center" vertical="center"/>
    </xf>
    <xf numFmtId="0" fontId="91" fillId="42" borderId="22" xfId="0" applyFont="1" applyFill="1" applyBorder="1" applyAlignment="1">
      <alignment horizontal="center" vertical="center"/>
    </xf>
    <xf numFmtId="0" fontId="92" fillId="43" borderId="22" xfId="0" applyFont="1" applyFill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7" fillId="0" borderId="0" xfId="0" applyFont="1" applyAlignment="1">
      <alignment horizontal="center" vertical="center"/>
    </xf>
    <xf numFmtId="0" fontId="0" fillId="44" borderId="22" xfId="0" applyFill="1" applyBorder="1" applyAlignment="1">
      <alignment horizontal="center" vertical="center"/>
    </xf>
    <xf numFmtId="0" fontId="0" fillId="44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97" fillId="0" borderId="66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43" borderId="0" xfId="0" applyFill="1" applyBorder="1" applyAlignment="1">
      <alignment horizontal="center"/>
    </xf>
    <xf numFmtId="0" fontId="0" fillId="43" borderId="0" xfId="0" applyFill="1" applyBorder="1" applyAlignment="1">
      <alignment vertical="center"/>
    </xf>
    <xf numFmtId="0" fontId="0" fillId="43" borderId="0" xfId="0" applyFill="1" applyBorder="1" applyAlignment="1">
      <alignment/>
    </xf>
    <xf numFmtId="0" fontId="0" fillId="43" borderId="0" xfId="0" applyFont="1" applyFill="1" applyBorder="1" applyAlignment="1">
      <alignment horizontal="center" vertical="center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0" fillId="33" borderId="32" xfId="0" applyFont="1" applyFill="1" applyBorder="1" applyAlignment="1" applyProtection="1">
      <alignment horizontal="center" wrapText="1"/>
      <protection locked="0"/>
    </xf>
    <xf numFmtId="0" fontId="0" fillId="33" borderId="19" xfId="0" applyFont="1" applyFill="1" applyBorder="1" applyAlignment="1" applyProtection="1">
      <alignment horizontal="center" wrapText="1"/>
      <protection locked="0"/>
    </xf>
    <xf numFmtId="0" fontId="0" fillId="33" borderId="20" xfId="0" applyFont="1" applyFill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78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29" fillId="0" borderId="0" xfId="0" applyFont="1" applyBorder="1" applyAlignment="1" applyProtection="1">
      <alignment horizontal="right"/>
      <protection/>
    </xf>
    <xf numFmtId="0" fontId="8" fillId="0" borderId="52" xfId="0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8" fillId="0" borderId="65" xfId="0" applyFont="1" applyBorder="1" applyAlignment="1" applyProtection="1">
      <alignment horizontal="left"/>
      <protection/>
    </xf>
    <xf numFmtId="0" fontId="0" fillId="0" borderId="66" xfId="0" applyBorder="1" applyAlignment="1">
      <alignment/>
    </xf>
    <xf numFmtId="0" fontId="0" fillId="0" borderId="40" xfId="0" applyBorder="1" applyAlignment="1">
      <alignment/>
    </xf>
    <xf numFmtId="0" fontId="134" fillId="0" borderId="0" xfId="0" applyFont="1" applyBorder="1" applyAlignment="1" applyProtection="1">
      <alignment horizontal="right"/>
      <protection/>
    </xf>
    <xf numFmtId="0" fontId="134" fillId="0" borderId="37" xfId="0" applyFont="1" applyBorder="1" applyAlignment="1" applyProtection="1">
      <alignment horizontal="right"/>
      <protection/>
    </xf>
    <xf numFmtId="0" fontId="6" fillId="33" borderId="19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22" fontId="0" fillId="0" borderId="65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3" borderId="32" xfId="0" applyFont="1" applyFill="1" applyBorder="1" applyAlignment="1" applyProtection="1">
      <alignment horizontal="left"/>
      <protection locked="0"/>
    </xf>
    <xf numFmtId="0" fontId="6" fillId="33" borderId="32" xfId="0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8" fillId="0" borderId="5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57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79" xfId="0" applyBorder="1" applyAlignment="1">
      <alignment/>
    </xf>
    <xf numFmtId="0" fontId="0" fillId="33" borderId="32" xfId="0" applyFont="1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right"/>
      <protection/>
    </xf>
    <xf numFmtId="0" fontId="134" fillId="0" borderId="0" xfId="0" applyFont="1" applyFill="1" applyBorder="1" applyAlignment="1" applyProtection="1">
      <alignment horizontal="left" wrapText="1" indent="1"/>
      <protection/>
    </xf>
    <xf numFmtId="0" fontId="135" fillId="0" borderId="37" xfId="0" applyFont="1" applyBorder="1" applyAlignment="1">
      <alignment horizontal="left" wrapText="1" indent="1"/>
    </xf>
    <xf numFmtId="0" fontId="7" fillId="0" borderId="41" xfId="0" applyFont="1" applyBorder="1" applyAlignment="1" applyProtection="1">
      <alignment/>
      <protection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7" fillId="0" borderId="1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0" fontId="3" fillId="35" borderId="41" xfId="0" applyFont="1" applyFill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1" fontId="6" fillId="33" borderId="32" xfId="0" applyNumberFormat="1" applyFont="1" applyFill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29" fillId="0" borderId="37" xfId="0" applyFont="1" applyBorder="1" applyAlignment="1" applyProtection="1">
      <alignment horizontal="right"/>
      <protection/>
    </xf>
    <xf numFmtId="0" fontId="1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22" fontId="0" fillId="0" borderId="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37" xfId="0" applyFont="1" applyBorder="1" applyAlignment="1" applyProtection="1">
      <alignment horizontal="left"/>
      <protection/>
    </xf>
    <xf numFmtId="0" fontId="8" fillId="0" borderId="57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3" fillId="0" borderId="13" xfId="0" applyFont="1" applyBorder="1" applyAlignment="1" applyProtection="1">
      <alignment wrapText="1"/>
      <protection/>
    </xf>
    <xf numFmtId="0" fontId="12" fillId="0" borderId="13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NumberFormat="1" applyFont="1" applyAlignment="1" applyProtection="1">
      <alignment horizontal="justify" wrapText="1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12" xfId="0" applyFont="1" applyBorder="1" applyAlignment="1" applyProtection="1">
      <alignment horizontal="justify" wrapText="1"/>
      <protection/>
    </xf>
    <xf numFmtId="0" fontId="13" fillId="0" borderId="13" xfId="0" applyFont="1" applyBorder="1" applyAlignment="1" applyProtection="1">
      <alignment horizontal="justify" wrapText="1"/>
      <protection/>
    </xf>
    <xf numFmtId="0" fontId="13" fillId="0" borderId="14" xfId="0" applyFont="1" applyBorder="1" applyAlignment="1" applyProtection="1">
      <alignment horizontal="justify" wrapText="1"/>
      <protection/>
    </xf>
    <xf numFmtId="0" fontId="15" fillId="0" borderId="68" xfId="0" applyFont="1" applyBorder="1" applyAlignment="1" applyProtection="1">
      <alignment horizontal="center" vertical="top" wrapText="1"/>
      <protection/>
    </xf>
    <xf numFmtId="0" fontId="13" fillId="0" borderId="69" xfId="0" applyFont="1" applyBorder="1" applyAlignment="1" applyProtection="1">
      <alignment horizontal="center" vertical="top" wrapText="1"/>
      <protection/>
    </xf>
    <xf numFmtId="0" fontId="13" fillId="0" borderId="45" xfId="0" applyFont="1" applyBorder="1" applyAlignment="1" applyProtection="1">
      <alignment horizontal="center" vertical="top" wrapText="1"/>
      <protection/>
    </xf>
    <xf numFmtId="0" fontId="15" fillId="36" borderId="60" xfId="0" applyFont="1" applyFill="1" applyBorder="1" applyAlignment="1" applyProtection="1">
      <alignment horizontal="center" vertical="top" wrapText="1"/>
      <protection/>
    </xf>
    <xf numFmtId="0" fontId="15" fillId="36" borderId="31" xfId="0" applyFont="1" applyFill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left" wrapText="1" indent="3"/>
      <protection/>
    </xf>
    <xf numFmtId="0" fontId="8" fillId="0" borderId="0" xfId="0" applyFont="1" applyBorder="1" applyAlignment="1" applyProtection="1">
      <alignment horizontal="left" wrapText="1" indent="3"/>
      <protection/>
    </xf>
    <xf numFmtId="0" fontId="13" fillId="0" borderId="0" xfId="0" applyFont="1" applyBorder="1" applyAlignment="1" applyProtection="1">
      <alignment horizontal="left"/>
      <protection/>
    </xf>
    <xf numFmtId="0" fontId="8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9" fillId="0" borderId="22" xfId="0" applyFont="1" applyBorder="1" applyAlignment="1">
      <alignment/>
    </xf>
    <xf numFmtId="0" fontId="0" fillId="33" borderId="22" xfId="0" applyFill="1" applyBorder="1" applyAlignment="1" applyProtection="1">
      <alignment wrapText="1"/>
      <protection locked="0"/>
    </xf>
    <xf numFmtId="0" fontId="76" fillId="0" borderId="19" xfId="0" applyFont="1" applyFill="1" applyBorder="1" applyAlignment="1">
      <alignment horizontal="right" wrapText="1"/>
    </xf>
    <xf numFmtId="0" fontId="76" fillId="0" borderId="39" xfId="0" applyFont="1" applyFill="1" applyBorder="1" applyAlignment="1">
      <alignment horizontal="right" wrapText="1"/>
    </xf>
    <xf numFmtId="0" fontId="0" fillId="33" borderId="23" xfId="0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right"/>
      <protection/>
    </xf>
    <xf numFmtId="0" fontId="13" fillId="33" borderId="32" xfId="0" applyFont="1" applyFill="1" applyBorder="1" applyAlignment="1" applyProtection="1">
      <alignment/>
      <protection locked="0"/>
    </xf>
    <xf numFmtId="0" fontId="13" fillId="33" borderId="19" xfId="0" applyFont="1" applyFill="1" applyBorder="1" applyAlignment="1" applyProtection="1">
      <alignment/>
      <protection locked="0"/>
    </xf>
    <xf numFmtId="0" fontId="13" fillId="33" borderId="39" xfId="0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33" borderId="41" xfId="0" applyFont="1" applyFill="1" applyBorder="1" applyAlignment="1" applyProtection="1">
      <alignment horizontal="left" vertical="center" wrapText="1"/>
      <protection locked="0"/>
    </xf>
    <xf numFmtId="0" fontId="13" fillId="0" borderId="51" xfId="0" applyFont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wrapText="1"/>
      <protection/>
    </xf>
    <xf numFmtId="0" fontId="15" fillId="0" borderId="52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3" fillId="33" borderId="51" xfId="0" applyFont="1" applyFill="1" applyBorder="1" applyAlignment="1" applyProtection="1">
      <alignment horizontal="left" vertical="center" wrapText="1"/>
      <protection locked="0"/>
    </xf>
    <xf numFmtId="0" fontId="13" fillId="33" borderId="49" xfId="0" applyFont="1" applyFill="1" applyBorder="1" applyAlignment="1" applyProtection="1">
      <alignment horizontal="left" vertical="center" wrapText="1"/>
      <protection locked="0"/>
    </xf>
    <xf numFmtId="0" fontId="13" fillId="33" borderId="41" xfId="0" applyFont="1" applyFill="1" applyBorder="1" applyAlignment="1" applyProtection="1">
      <alignment vertical="center" wrapText="1"/>
      <protection locked="0"/>
    </xf>
    <xf numFmtId="0" fontId="13" fillId="33" borderId="51" xfId="0" applyFont="1" applyFill="1" applyBorder="1" applyAlignment="1" applyProtection="1">
      <alignment wrapText="1"/>
      <protection locked="0"/>
    </xf>
    <xf numFmtId="0" fontId="13" fillId="33" borderId="49" xfId="0" applyFont="1" applyFill="1" applyBorder="1" applyAlignment="1" applyProtection="1">
      <alignment wrapText="1"/>
      <protection locked="0"/>
    </xf>
    <xf numFmtId="0" fontId="15" fillId="0" borderId="16" xfId="0" applyNumberFormat="1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3" fillId="40" borderId="22" xfId="0" applyFont="1" applyFill="1" applyBorder="1" applyAlignment="1" applyProtection="1">
      <alignment horizontal="left" vertical="center" wrapText="1"/>
      <protection locked="0"/>
    </xf>
    <xf numFmtId="0" fontId="13" fillId="40" borderId="22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 horizontal="left" vertical="center" wrapText="1"/>
      <protection locked="0"/>
    </xf>
    <xf numFmtId="0" fontId="13" fillId="33" borderId="22" xfId="0" applyFont="1" applyFill="1" applyBorder="1" applyAlignment="1" applyProtection="1">
      <alignment/>
      <protection locked="0"/>
    </xf>
    <xf numFmtId="22" fontId="13" fillId="0" borderId="0" xfId="44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center" wrapText="1"/>
      <protection/>
    </xf>
    <xf numFmtId="0" fontId="63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horizontal="justify" vertical="center" wrapText="1"/>
      <protection/>
    </xf>
    <xf numFmtId="0" fontId="77" fillId="0" borderId="0" xfId="0" applyFont="1" applyBorder="1" applyAlignment="1" applyProtection="1">
      <alignment horizontal="left" vertical="center" wrapText="1" indent="2"/>
      <protection/>
    </xf>
    <xf numFmtId="0" fontId="13" fillId="0" borderId="0" xfId="0" applyFont="1" applyBorder="1" applyAlignment="1" applyProtection="1">
      <alignment horizontal="left" vertical="center" wrapText="1" indent="2"/>
      <protection/>
    </xf>
    <xf numFmtId="0" fontId="13" fillId="33" borderId="32" xfId="0" applyFont="1" applyFill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3" fillId="33" borderId="32" xfId="0" applyFont="1" applyFill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33" borderId="57" xfId="0" applyFont="1" applyFill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22" fontId="13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3" fillId="0" borderId="66" xfId="0" applyFont="1" applyBorder="1" applyAlignment="1" applyProtection="1">
      <alignment wrapText="1"/>
      <protection/>
    </xf>
    <xf numFmtId="0" fontId="23" fillId="0" borderId="0" xfId="0" applyFont="1" applyAlignment="1" applyProtection="1">
      <alignment horizontal="center"/>
      <protection/>
    </xf>
    <xf numFmtId="0" fontId="13" fillId="0" borderId="13" xfId="0" applyFont="1" applyBorder="1" applyAlignment="1" applyProtection="1">
      <alignment wrapText="1"/>
      <protection/>
    </xf>
    <xf numFmtId="0" fontId="15" fillId="34" borderId="15" xfId="0" applyFont="1" applyFill="1" applyBorder="1" applyAlignment="1" applyProtection="1">
      <alignment wrapText="1"/>
      <protection/>
    </xf>
    <xf numFmtId="0" fontId="15" fillId="34" borderId="17" xfId="0" applyFont="1" applyFill="1" applyBorder="1" applyAlignment="1" applyProtection="1">
      <alignment wrapText="1"/>
      <protection/>
    </xf>
    <xf numFmtId="0" fontId="15" fillId="33" borderId="15" xfId="0" applyFont="1" applyFill="1" applyBorder="1" applyAlignment="1" applyProtection="1">
      <alignment horizontal="center"/>
      <protection/>
    </xf>
    <xf numFmtId="0" fontId="13" fillId="33" borderId="17" xfId="0" applyFont="1" applyFill="1" applyBorder="1" applyAlignment="1" applyProtection="1">
      <alignment/>
      <protection/>
    </xf>
    <xf numFmtId="0" fontId="13" fillId="33" borderId="68" xfId="0" applyFont="1" applyFill="1" applyBorder="1" applyAlignment="1" applyProtection="1">
      <alignment horizontal="left" vertical="center"/>
      <protection locked="0"/>
    </xf>
    <xf numFmtId="0" fontId="13" fillId="0" borderId="69" xfId="0" applyFont="1" applyBorder="1" applyAlignment="1" applyProtection="1">
      <alignment horizontal="left" vertical="center"/>
      <protection locked="0"/>
    </xf>
    <xf numFmtId="0" fontId="13" fillId="33" borderId="68" xfId="0" applyFont="1" applyFill="1" applyBorder="1" applyAlignment="1" applyProtection="1">
      <alignment vertical="center"/>
      <protection locked="0"/>
    </xf>
    <xf numFmtId="0" fontId="13" fillId="0" borderId="69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3" fillId="0" borderId="11" xfId="0" applyFont="1" applyBorder="1" applyAlignment="1" applyProtection="1">
      <alignment horizontal="right"/>
      <protection/>
    </xf>
    <xf numFmtId="0" fontId="15" fillId="0" borderId="66" xfId="0" applyFont="1" applyBorder="1" applyAlignment="1" applyProtection="1">
      <alignment horizontal="left" vertical="center" wrapText="1"/>
      <protection/>
    </xf>
    <xf numFmtId="0" fontId="6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5" fillId="0" borderId="13" xfId="0" applyFont="1" applyBorder="1" applyAlignment="1" applyProtection="1">
      <alignment horizontal="left" vertical="top" wrapText="1"/>
      <protection/>
    </xf>
    <xf numFmtId="0" fontId="15" fillId="0" borderId="41" xfId="0" applyFont="1" applyBorder="1" applyAlignment="1" applyProtection="1">
      <alignment horizontal="center" wrapText="1"/>
      <protection/>
    </xf>
    <xf numFmtId="0" fontId="15" fillId="0" borderId="49" xfId="0" applyFont="1" applyBorder="1" applyAlignment="1" applyProtection="1">
      <alignment horizontal="center" wrapText="1"/>
      <protection/>
    </xf>
    <xf numFmtId="44" fontId="15" fillId="0" borderId="41" xfId="44" applyFont="1" applyBorder="1" applyAlignment="1" applyProtection="1">
      <alignment horizontal="right"/>
      <protection/>
    </xf>
    <xf numFmtId="0" fontId="15" fillId="0" borderId="49" xfId="0" applyFont="1" applyBorder="1" applyAlignment="1" applyProtection="1">
      <alignment horizontal="right"/>
      <protection/>
    </xf>
    <xf numFmtId="0" fontId="15" fillId="0" borderId="15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49" fontId="13" fillId="0" borderId="0" xfId="44" applyNumberFormat="1" applyFont="1" applyBorder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0" fontId="43" fillId="35" borderId="80" xfId="0" applyFont="1" applyFill="1" applyBorder="1" applyAlignment="1" applyProtection="1">
      <alignment/>
      <protection/>
    </xf>
    <xf numFmtId="0" fontId="13" fillId="35" borderId="81" xfId="0" applyFont="1" applyFill="1" applyBorder="1" applyAlignment="1" applyProtection="1">
      <alignment/>
      <protection/>
    </xf>
    <xf numFmtId="4" fontId="20" fillId="0" borderId="10" xfId="0" applyNumberFormat="1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/>
      <protection/>
    </xf>
    <xf numFmtId="4" fontId="20" fillId="0" borderId="10" xfId="0" applyNumberFormat="1" applyFont="1" applyFill="1" applyBorder="1" applyAlignment="1" applyProtection="1">
      <alignment vertical="center"/>
      <protection/>
    </xf>
    <xf numFmtId="44" fontId="21" fillId="0" borderId="0" xfId="44" applyFont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center" vertical="top" wrapText="1"/>
      <protection/>
    </xf>
    <xf numFmtId="0" fontId="56" fillId="33" borderId="15" xfId="0" applyFont="1" applyFill="1" applyBorder="1" applyAlignment="1" applyProtection="1">
      <alignment wrapText="1"/>
      <protection/>
    </xf>
    <xf numFmtId="0" fontId="56" fillId="33" borderId="17" xfId="0" applyFont="1" applyFill="1" applyBorder="1" applyAlignment="1" applyProtection="1">
      <alignment wrapText="1"/>
      <protection/>
    </xf>
    <xf numFmtId="0" fontId="56" fillId="33" borderId="10" xfId="0" applyFont="1" applyFill="1" applyBorder="1" applyAlignment="1" applyProtection="1">
      <alignment wrapText="1"/>
      <protection/>
    </xf>
    <xf numFmtId="0" fontId="56" fillId="33" borderId="11" xfId="0" applyFont="1" applyFill="1" applyBorder="1" applyAlignment="1" applyProtection="1">
      <alignment wrapText="1"/>
      <protection/>
    </xf>
    <xf numFmtId="0" fontId="56" fillId="33" borderId="50" xfId="0" applyFont="1" applyFill="1" applyBorder="1" applyAlignment="1" applyProtection="1">
      <alignment wrapText="1"/>
      <protection/>
    </xf>
    <xf numFmtId="0" fontId="56" fillId="33" borderId="40" xfId="0" applyFont="1" applyFill="1" applyBorder="1" applyAlignment="1" applyProtection="1">
      <alignment wrapText="1"/>
      <protection/>
    </xf>
    <xf numFmtId="4" fontId="15" fillId="0" borderId="0" xfId="44" applyNumberFormat="1" applyFont="1" applyBorder="1" applyAlignment="1" applyProtection="1">
      <alignment horizontal="right"/>
      <protection/>
    </xf>
    <xf numFmtId="0" fontId="15" fillId="33" borderId="57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13" fillId="0" borderId="64" xfId="0" applyFont="1" applyBorder="1" applyAlignment="1" applyProtection="1">
      <alignment vertical="center" wrapText="1"/>
      <protection locked="0"/>
    </xf>
    <xf numFmtId="0" fontId="13" fillId="0" borderId="65" xfId="0" applyFont="1" applyBorder="1" applyAlignment="1" applyProtection="1">
      <alignment vertical="center" wrapText="1"/>
      <protection locked="0"/>
    </xf>
    <xf numFmtId="0" fontId="13" fillId="0" borderId="66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49" fontId="13" fillId="0" borderId="52" xfId="44" applyNumberFormat="1" applyFont="1" applyBorder="1" applyAlignment="1" applyProtection="1">
      <alignment horizontal="right"/>
      <protection/>
    </xf>
    <xf numFmtId="49" fontId="13" fillId="0" borderId="0" xfId="0" applyNumberFormat="1" applyFont="1" applyAlignment="1" applyProtection="1">
      <alignment horizontal="right"/>
      <protection/>
    </xf>
    <xf numFmtId="0" fontId="20" fillId="0" borderId="0" xfId="0" applyFont="1" applyBorder="1" applyAlignment="1" applyProtection="1">
      <alignment horizontal="left"/>
      <protection/>
    </xf>
    <xf numFmtId="0" fontId="13" fillId="33" borderId="18" xfId="0" applyFont="1" applyFill="1" applyBorder="1" applyAlignment="1" applyProtection="1">
      <alignment vertical="center" wrapText="1"/>
      <protection locked="0"/>
    </xf>
    <xf numFmtId="0" fontId="13" fillId="33" borderId="64" xfId="0" applyFont="1" applyFill="1" applyBorder="1" applyAlignment="1" applyProtection="1">
      <alignment vertical="center" wrapText="1"/>
      <protection locked="0"/>
    </xf>
    <xf numFmtId="0" fontId="13" fillId="33" borderId="52" xfId="0" applyFont="1" applyFill="1" applyBorder="1" applyAlignment="1" applyProtection="1">
      <alignment vertical="center" wrapText="1"/>
      <protection locked="0"/>
    </xf>
    <xf numFmtId="0" fontId="13" fillId="33" borderId="0" xfId="0" applyFont="1" applyFill="1" applyBorder="1" applyAlignment="1" applyProtection="1">
      <alignment vertical="center" wrapText="1"/>
      <protection locked="0"/>
    </xf>
    <xf numFmtId="0" fontId="13" fillId="33" borderId="37" xfId="0" applyFont="1" applyFill="1" applyBorder="1" applyAlignment="1" applyProtection="1">
      <alignment vertical="center" wrapText="1"/>
      <protection locked="0"/>
    </xf>
    <xf numFmtId="0" fontId="13" fillId="33" borderId="65" xfId="0" applyFont="1" applyFill="1" applyBorder="1" applyAlignment="1" applyProtection="1">
      <alignment vertical="center" wrapText="1"/>
      <protection locked="0"/>
    </xf>
    <xf numFmtId="0" fontId="13" fillId="33" borderId="66" xfId="0" applyFont="1" applyFill="1" applyBorder="1" applyAlignment="1" applyProtection="1">
      <alignment vertical="center" wrapText="1"/>
      <protection locked="0"/>
    </xf>
    <xf numFmtId="0" fontId="13" fillId="33" borderId="36" xfId="0" applyFont="1" applyFill="1" applyBorder="1" applyAlignment="1" applyProtection="1">
      <alignment vertical="center" wrapText="1"/>
      <protection locked="0"/>
    </xf>
    <xf numFmtId="4" fontId="13" fillId="0" borderId="0" xfId="44" applyNumberFormat="1" applyFont="1" applyBorder="1" applyAlignment="1" applyProtection="1">
      <alignment horizontal="right"/>
      <protection/>
    </xf>
    <xf numFmtId="4" fontId="13" fillId="0" borderId="0" xfId="0" applyNumberFormat="1" applyFont="1" applyAlignment="1" applyProtection="1">
      <alignment horizontal="right"/>
      <protection/>
    </xf>
    <xf numFmtId="4" fontId="13" fillId="0" borderId="11" xfId="0" applyNumberFormat="1" applyFont="1" applyBorder="1" applyAlignment="1" applyProtection="1">
      <alignment horizontal="right"/>
      <protection/>
    </xf>
    <xf numFmtId="22" fontId="1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4" fontId="13" fillId="0" borderId="0" xfId="44" applyNumberFormat="1" applyFont="1" applyAlignment="1" applyProtection="1">
      <alignment horizontal="right" vertical="center" wrapText="1"/>
      <protection/>
    </xf>
    <xf numFmtId="0" fontId="13" fillId="33" borderId="32" xfId="0" applyFont="1" applyFill="1" applyBorder="1" applyAlignment="1" applyProtection="1">
      <alignment vertical="top"/>
      <protection locked="0"/>
    </xf>
    <xf numFmtId="0" fontId="0" fillId="33" borderId="19" xfId="0" applyFill="1" applyBorder="1" applyAlignment="1" applyProtection="1">
      <alignment vertical="top"/>
      <protection locked="0"/>
    </xf>
    <xf numFmtId="0" fontId="0" fillId="33" borderId="39" xfId="0" applyFill="1" applyBorder="1" applyAlignment="1" applyProtection="1">
      <alignment vertical="top"/>
      <protection locked="0"/>
    </xf>
    <xf numFmtId="0" fontId="15" fillId="0" borderId="12" xfId="0" applyFont="1" applyBorder="1" applyAlignment="1" applyProtection="1">
      <alignment horizontal="right" vertical="top" wrapText="1"/>
      <protection/>
    </xf>
    <xf numFmtId="0" fontId="15" fillId="0" borderId="13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horizontal="right" vertical="top" wrapText="1"/>
      <protection/>
    </xf>
    <xf numFmtId="0" fontId="0" fillId="0" borderId="82" xfId="0" applyBorder="1" applyAlignment="1" applyProtection="1">
      <alignment vertical="top" wrapText="1"/>
      <protection/>
    </xf>
    <xf numFmtId="0" fontId="15" fillId="0" borderId="15" xfId="0" applyFont="1" applyBorder="1" applyAlignment="1" applyProtection="1">
      <alignment horizontal="justify" vertical="top"/>
      <protection/>
    </xf>
    <xf numFmtId="0" fontId="0" fillId="0" borderId="16" xfId="0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1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25" fillId="0" borderId="69" xfId="0" applyFont="1" applyBorder="1" applyAlignment="1" applyProtection="1">
      <alignment horizontal="justify" vertical="top" wrapText="1"/>
      <protection/>
    </xf>
    <xf numFmtId="0" fontId="13" fillId="0" borderId="45" xfId="0" applyFont="1" applyBorder="1" applyAlignment="1" applyProtection="1">
      <alignment horizontal="justify" vertical="top" wrapText="1"/>
      <protection/>
    </xf>
    <xf numFmtId="0" fontId="0" fillId="0" borderId="19" xfId="0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15" fillId="0" borderId="80" xfId="0" applyFont="1" applyBorder="1" applyAlignment="1" applyProtection="1">
      <alignment horizontal="right" vertical="top"/>
      <protection/>
    </xf>
    <xf numFmtId="0" fontId="0" fillId="0" borderId="73" xfId="0" applyBorder="1" applyAlignment="1" applyProtection="1">
      <alignment vertical="top"/>
      <protection/>
    </xf>
    <xf numFmtId="0" fontId="0" fillId="0" borderId="61" xfId="0" applyBorder="1" applyAlignment="1" applyProtection="1">
      <alignment vertical="top"/>
      <protection/>
    </xf>
    <xf numFmtId="0" fontId="13" fillId="33" borderId="57" xfId="0" applyFont="1" applyFill="1" applyBorder="1" applyAlignment="1" applyProtection="1">
      <alignment vertical="top"/>
      <protection locked="0"/>
    </xf>
    <xf numFmtId="0" fontId="0" fillId="33" borderId="18" xfId="0" applyFill="1" applyBorder="1" applyAlignment="1" applyProtection="1">
      <alignment vertical="top"/>
      <protection locked="0"/>
    </xf>
    <xf numFmtId="0" fontId="0" fillId="33" borderId="64" xfId="0" applyFill="1" applyBorder="1" applyAlignment="1" applyProtection="1">
      <alignment vertical="top"/>
      <protection locked="0"/>
    </xf>
    <xf numFmtId="0" fontId="15" fillId="0" borderId="19" xfId="0" applyFont="1" applyFill="1" applyBorder="1" applyAlignment="1" applyProtection="1">
      <alignment horizontal="right" vertical="top"/>
      <protection/>
    </xf>
    <xf numFmtId="0" fontId="6" fillId="0" borderId="19" xfId="0" applyFont="1" applyFill="1" applyBorder="1" applyAlignment="1" applyProtection="1">
      <alignment horizontal="right" vertical="top"/>
      <protection/>
    </xf>
    <xf numFmtId="0" fontId="6" fillId="0" borderId="39" xfId="0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wrapText="1"/>
      <protection/>
    </xf>
    <xf numFmtId="0" fontId="13" fillId="33" borderId="22" xfId="0" applyFont="1" applyFill="1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15" fillId="0" borderId="68" xfId="0" applyFont="1" applyBorder="1" applyAlignment="1" applyProtection="1">
      <alignment horizontal="center" vertical="top"/>
      <protection/>
    </xf>
    <xf numFmtId="0" fontId="0" fillId="0" borderId="69" xfId="0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2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2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3" fillId="34" borderId="32" xfId="0" applyFont="1" applyFill="1" applyBorder="1" applyAlignment="1" applyProtection="1">
      <alignment horizontal="left" vertical="top" wrapText="1"/>
      <protection locked="0"/>
    </xf>
    <xf numFmtId="0" fontId="13" fillId="34" borderId="20" xfId="0" applyFont="1" applyFill="1" applyBorder="1" applyAlignment="1" applyProtection="1">
      <alignment horizontal="left" vertical="top" wrapText="1"/>
      <protection locked="0"/>
    </xf>
    <xf numFmtId="0" fontId="13" fillId="33" borderId="32" xfId="0" applyFont="1" applyFill="1" applyBorder="1" applyAlignment="1" applyProtection="1">
      <alignment horizontal="left" vertical="top" wrapText="1"/>
      <protection locked="0"/>
    </xf>
    <xf numFmtId="0" fontId="13" fillId="33" borderId="20" xfId="0" applyFont="1" applyFill="1" applyBorder="1" applyAlignment="1" applyProtection="1">
      <alignment horizontal="left" vertical="top" wrapText="1"/>
      <protection locked="0"/>
    </xf>
    <xf numFmtId="0" fontId="13" fillId="33" borderId="72" xfId="0" applyFont="1" applyFill="1" applyBorder="1" applyAlignment="1" applyProtection="1">
      <alignment horizontal="left" vertical="top" wrapText="1"/>
      <protection locked="0"/>
    </xf>
    <xf numFmtId="0" fontId="13" fillId="33" borderId="81" xfId="0" applyFont="1" applyFill="1" applyBorder="1" applyAlignment="1" applyProtection="1">
      <alignment horizontal="left" vertical="top" wrapText="1"/>
      <protection locked="0"/>
    </xf>
    <xf numFmtId="0" fontId="20" fillId="0" borderId="19" xfId="0" applyFont="1" applyBorder="1" applyAlignment="1" applyProtection="1">
      <alignment horizontal="justify" vertical="top" wrapText="1"/>
      <protection/>
    </xf>
    <xf numFmtId="0" fontId="20" fillId="0" borderId="39" xfId="0" applyFont="1" applyBorder="1" applyAlignment="1" applyProtection="1">
      <alignment horizontal="justify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9" fillId="0" borderId="66" xfId="0" applyFont="1" applyBorder="1" applyAlignment="1" applyProtection="1">
      <alignment horizontal="justify" vertical="top" wrapText="1"/>
      <protection/>
    </xf>
    <xf numFmtId="44" fontId="20" fillId="0" borderId="75" xfId="0" applyNumberFormat="1" applyFont="1" applyBorder="1" applyAlignment="1" applyProtection="1">
      <alignment horizontal="justify" vertical="center" wrapText="1"/>
      <protection/>
    </xf>
    <xf numFmtId="0" fontId="20" fillId="0" borderId="76" xfId="0" applyFont="1" applyBorder="1" applyAlignment="1" applyProtection="1">
      <alignment horizontal="justify" vertical="center" wrapText="1"/>
      <protection/>
    </xf>
    <xf numFmtId="0" fontId="19" fillId="0" borderId="19" xfId="0" applyFont="1" applyBorder="1" applyAlignment="1" applyProtection="1">
      <alignment horizontal="justify" vertical="top" wrapText="1"/>
      <protection/>
    </xf>
    <xf numFmtId="0" fontId="19" fillId="0" borderId="73" xfId="0" applyFont="1" applyBorder="1" applyAlignment="1" applyProtection="1">
      <alignment horizontal="justify" vertical="top" wrapText="1"/>
      <protection/>
    </xf>
    <xf numFmtId="0" fontId="23" fillId="0" borderId="0" xfId="0" applyFont="1" applyFill="1" applyBorder="1" applyAlignment="1" applyProtection="1">
      <alignment horizontal="left" vertical="top"/>
      <protection/>
    </xf>
    <xf numFmtId="0" fontId="42" fillId="0" borderId="0" xfId="0" applyFont="1" applyBorder="1" applyAlignment="1" applyProtection="1">
      <alignment/>
      <protection/>
    </xf>
    <xf numFmtId="0" fontId="15" fillId="0" borderId="41" xfId="0" applyFont="1" applyFill="1" applyBorder="1" applyAlignment="1" applyProtection="1">
      <alignment horizontal="left" vertical="top" wrapText="1"/>
      <protection/>
    </xf>
    <xf numFmtId="0" fontId="0" fillId="0" borderId="51" xfId="0" applyBorder="1" applyAlignment="1" applyProtection="1">
      <alignment wrapText="1"/>
      <protection/>
    </xf>
    <xf numFmtId="0" fontId="39" fillId="0" borderId="41" xfId="0" applyFont="1" applyBorder="1" applyAlignment="1" applyProtection="1">
      <alignment wrapText="1"/>
      <protection/>
    </xf>
    <xf numFmtId="0" fontId="39" fillId="0" borderId="51" xfId="0" applyFont="1" applyBorder="1" applyAlignment="1" applyProtection="1">
      <alignment wrapText="1"/>
      <protection/>
    </xf>
    <xf numFmtId="0" fontId="39" fillId="0" borderId="41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13" fillId="0" borderId="58" xfId="0" applyFont="1" applyBorder="1" applyAlignment="1" applyProtection="1">
      <alignment horizontal="justify" vertical="top" wrapText="1"/>
      <protection/>
    </xf>
    <xf numFmtId="0" fontId="13" fillId="0" borderId="72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0" fillId="0" borderId="11" xfId="0" applyBorder="1" applyAlignment="1">
      <alignment wrapText="1"/>
    </xf>
    <xf numFmtId="0" fontId="13" fillId="0" borderId="12" xfId="0" applyFont="1" applyBorder="1" applyAlignment="1" applyProtection="1">
      <alignment horizontal="justify" vertical="top" wrapText="1"/>
      <protection/>
    </xf>
    <xf numFmtId="0" fontId="13" fillId="0" borderId="13" xfId="0" applyFont="1" applyBorder="1" applyAlignment="1" applyProtection="1">
      <alignment horizontal="justify" vertical="top" wrapText="1"/>
      <protection/>
    </xf>
    <xf numFmtId="0" fontId="0" fillId="0" borderId="14" xfId="0" applyBorder="1" applyAlignment="1">
      <alignment wrapText="1"/>
    </xf>
    <xf numFmtId="0" fontId="89" fillId="33" borderId="41" xfId="0" applyFont="1" applyFill="1" applyBorder="1" applyAlignment="1" applyProtection="1">
      <alignment wrapText="1"/>
      <protection/>
    </xf>
    <xf numFmtId="0" fontId="72" fillId="0" borderId="51" xfId="0" applyFont="1" applyBorder="1" applyAlignment="1" applyProtection="1">
      <alignment wrapText="1"/>
      <protection/>
    </xf>
    <xf numFmtId="0" fontId="72" fillId="0" borderId="49" xfId="0" applyFont="1" applyBorder="1" applyAlignment="1" applyProtection="1">
      <alignment wrapText="1"/>
      <protection/>
    </xf>
    <xf numFmtId="0" fontId="13" fillId="6" borderId="12" xfId="0" applyFont="1" applyFill="1" applyBorder="1" applyAlignment="1" applyProtection="1">
      <alignment wrapText="1"/>
      <protection/>
    </xf>
    <xf numFmtId="0" fontId="0" fillId="6" borderId="13" xfId="0" applyFont="1" applyFill="1" applyBorder="1" applyAlignment="1">
      <alignment wrapText="1"/>
    </xf>
    <xf numFmtId="0" fontId="0" fillId="6" borderId="14" xfId="0" applyFont="1" applyFill="1" applyBorder="1" applyAlignment="1">
      <alignment wrapText="1"/>
    </xf>
    <xf numFmtId="0" fontId="13" fillId="6" borderId="10" xfId="0" applyFont="1" applyFill="1" applyBorder="1" applyAlignment="1" applyProtection="1">
      <alignment wrapText="1"/>
      <protection/>
    </xf>
    <xf numFmtId="0" fontId="13" fillId="6" borderId="0" xfId="0" applyFont="1" applyFill="1" applyBorder="1" applyAlignment="1" applyProtection="1">
      <alignment wrapText="1"/>
      <protection/>
    </xf>
    <xf numFmtId="0" fontId="13" fillId="6" borderId="11" xfId="0" applyFont="1" applyFill="1" applyBorder="1" applyAlignment="1" applyProtection="1">
      <alignment wrapText="1"/>
      <protection/>
    </xf>
    <xf numFmtId="0" fontId="0" fillId="6" borderId="0" xfId="0" applyFont="1" applyFill="1" applyBorder="1" applyAlignment="1">
      <alignment wrapText="1"/>
    </xf>
    <xf numFmtId="0" fontId="0" fillId="6" borderId="11" xfId="0" applyFont="1" applyFill="1" applyBorder="1" applyAlignment="1">
      <alignment wrapText="1"/>
    </xf>
    <xf numFmtId="0" fontId="13" fillId="0" borderId="21" xfId="0" applyFont="1" applyBorder="1" applyAlignment="1" applyProtection="1">
      <alignment horizontal="justify" vertical="top" wrapText="1"/>
      <protection/>
    </xf>
    <xf numFmtId="0" fontId="13" fillId="0" borderId="19" xfId="0" applyFont="1" applyBorder="1" applyAlignment="1" applyProtection="1">
      <alignment horizontal="justify" vertical="top" wrapText="1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0" fontId="13" fillId="0" borderId="16" xfId="0" applyFont="1" applyBorder="1" applyAlignment="1" applyProtection="1">
      <alignment horizontal="justify" vertical="top" wrapText="1"/>
      <protection/>
    </xf>
    <xf numFmtId="0" fontId="0" fillId="0" borderId="17" xfId="0" applyBorder="1" applyAlignment="1">
      <alignment wrapText="1"/>
    </xf>
    <xf numFmtId="0" fontId="55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3" fillId="0" borderId="46" xfId="0" applyFont="1" applyBorder="1" applyAlignment="1" applyProtection="1">
      <alignment wrapText="1"/>
      <protection/>
    </xf>
    <xf numFmtId="0" fontId="13" fillId="0" borderId="69" xfId="0" applyFont="1" applyBorder="1" applyAlignment="1" applyProtection="1">
      <alignment wrapText="1"/>
      <protection/>
    </xf>
    <xf numFmtId="0" fontId="13" fillId="0" borderId="35" xfId="0" applyFont="1" applyBorder="1" applyAlignment="1" applyProtection="1">
      <alignment horizontal="justify" vertical="top" wrapText="1"/>
      <protection/>
    </xf>
    <xf numFmtId="0" fontId="13" fillId="0" borderId="32" xfId="0" applyFont="1" applyBorder="1" applyAlignment="1" applyProtection="1">
      <alignment horizontal="justify" vertical="top" wrapText="1"/>
      <protection/>
    </xf>
    <xf numFmtId="0" fontId="13" fillId="0" borderId="50" xfId="0" applyFont="1" applyBorder="1" applyAlignment="1" applyProtection="1">
      <alignment horizontal="justify" vertical="top" wrapText="1"/>
      <protection/>
    </xf>
    <xf numFmtId="0" fontId="13" fillId="0" borderId="66" xfId="0" applyFont="1" applyBorder="1" applyAlignment="1" applyProtection="1">
      <alignment horizontal="justify" vertical="top" wrapText="1"/>
      <protection/>
    </xf>
    <xf numFmtId="0" fontId="69" fillId="0" borderId="41" xfId="0" applyFont="1" applyFill="1" applyBorder="1" applyAlignment="1" applyProtection="1">
      <alignment horizontal="center" wrapText="1"/>
      <protection/>
    </xf>
    <xf numFmtId="0" fontId="70" fillId="0" borderId="51" xfId="0" applyFont="1" applyBorder="1" applyAlignment="1">
      <alignment horizontal="center" wrapText="1"/>
    </xf>
    <xf numFmtId="0" fontId="70" fillId="0" borderId="49" xfId="0" applyFont="1" applyBorder="1" applyAlignment="1">
      <alignment horizontal="center" wrapText="1"/>
    </xf>
    <xf numFmtId="0" fontId="13" fillId="0" borderId="84" xfId="0" applyFont="1" applyBorder="1" applyAlignment="1" applyProtection="1">
      <alignment horizontal="justify" vertical="top" wrapText="1"/>
      <protection/>
    </xf>
    <xf numFmtId="0" fontId="13" fillId="0" borderId="18" xfId="0" applyFont="1" applyBorder="1" applyAlignment="1" applyProtection="1">
      <alignment horizontal="justify" vertical="top" wrapText="1"/>
      <protection/>
    </xf>
    <xf numFmtId="0" fontId="68" fillId="0" borderId="0" xfId="0" applyFont="1" applyBorder="1" applyAlignment="1" applyProtection="1">
      <alignment horizontal="center" wrapText="1"/>
      <protection/>
    </xf>
    <xf numFmtId="0" fontId="55" fillId="33" borderId="12" xfId="0" applyFont="1" applyFill="1" applyBorder="1" applyAlignment="1" applyProtection="1">
      <alignment horizontal="left" wrapText="1"/>
      <protection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55" fillId="33" borderId="1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61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78" fillId="0" borderId="15" xfId="0" applyFont="1" applyFill="1" applyBorder="1" applyAlignment="1" applyProtection="1">
      <alignment wrapText="1"/>
      <protection/>
    </xf>
    <xf numFmtId="0" fontId="13" fillId="0" borderId="16" xfId="0" applyFont="1" applyFill="1" applyBorder="1" applyAlignment="1" applyProtection="1">
      <alignment wrapText="1"/>
      <protection/>
    </xf>
    <xf numFmtId="0" fontId="13" fillId="0" borderId="17" xfId="0" applyFont="1" applyFill="1" applyBorder="1" applyAlignment="1" applyProtection="1">
      <alignment wrapText="1"/>
      <protection/>
    </xf>
    <xf numFmtId="0" fontId="22" fillId="33" borderId="15" xfId="0" applyFont="1" applyFill="1" applyBorder="1" applyAlignment="1" applyProtection="1">
      <alignment wrapText="1"/>
      <protection/>
    </xf>
    <xf numFmtId="0" fontId="13" fillId="33" borderId="16" xfId="0" applyFont="1" applyFill="1" applyBorder="1" applyAlignment="1" applyProtection="1">
      <alignment wrapText="1"/>
      <protection/>
    </xf>
    <xf numFmtId="0" fontId="13" fillId="33" borderId="17" xfId="0" applyFont="1" applyFill="1" applyBorder="1" applyAlignment="1" applyProtection="1">
      <alignment wrapText="1"/>
      <protection/>
    </xf>
    <xf numFmtId="0" fontId="55" fillId="0" borderId="12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33" borderId="32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 vertical="center"/>
      <protection/>
    </xf>
    <xf numFmtId="0" fontId="0" fillId="44" borderId="57" xfId="0" applyFont="1" applyFill="1" applyBorder="1" applyAlignment="1" applyProtection="1">
      <alignment horizontal="left" vertical="center" wrapText="1"/>
      <protection locked="0"/>
    </xf>
    <xf numFmtId="0" fontId="0" fillId="44" borderId="18" xfId="0" applyFont="1" applyFill="1" applyBorder="1" applyAlignment="1">
      <alignment horizontal="left" vertical="center" wrapText="1"/>
    </xf>
    <xf numFmtId="0" fontId="0" fillId="44" borderId="64" xfId="0" applyFont="1" applyFill="1" applyBorder="1" applyAlignment="1">
      <alignment horizontal="left" vertical="center" wrapText="1"/>
    </xf>
    <xf numFmtId="0" fontId="0" fillId="44" borderId="52" xfId="0" applyFont="1" applyFill="1" applyBorder="1" applyAlignment="1">
      <alignment horizontal="left" vertical="center" wrapText="1"/>
    </xf>
    <xf numFmtId="0" fontId="0" fillId="44" borderId="0" xfId="0" applyFont="1" applyFill="1" applyBorder="1" applyAlignment="1">
      <alignment horizontal="left" vertical="center" wrapText="1"/>
    </xf>
    <xf numFmtId="0" fontId="0" fillId="44" borderId="37" xfId="0" applyFont="1" applyFill="1" applyBorder="1" applyAlignment="1">
      <alignment horizontal="left" vertical="center" wrapText="1"/>
    </xf>
    <xf numFmtId="0" fontId="0" fillId="44" borderId="65" xfId="0" applyFont="1" applyFill="1" applyBorder="1" applyAlignment="1">
      <alignment horizontal="left" vertical="center" wrapText="1"/>
    </xf>
    <xf numFmtId="0" fontId="0" fillId="44" borderId="66" xfId="0" applyFont="1" applyFill="1" applyBorder="1" applyAlignment="1">
      <alignment horizontal="left" vertical="center" wrapText="1"/>
    </xf>
    <xf numFmtId="0" fontId="0" fillId="44" borderId="36" xfId="0" applyFont="1" applyFill="1" applyBorder="1" applyAlignment="1">
      <alignment horizontal="left" vertical="center" wrapText="1"/>
    </xf>
    <xf numFmtId="0" fontId="0" fillId="33" borderId="57" xfId="0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>
      <alignment horizontal="left" vertical="center" wrapText="1"/>
    </xf>
    <xf numFmtId="0" fontId="0" fillId="33" borderId="64" xfId="0" applyFill="1" applyBorder="1" applyAlignment="1">
      <alignment horizontal="left" vertical="center" wrapText="1"/>
    </xf>
    <xf numFmtId="0" fontId="0" fillId="33" borderId="52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37" xfId="0" applyFill="1" applyBorder="1" applyAlignment="1">
      <alignment horizontal="left" vertical="center" wrapText="1"/>
    </xf>
    <xf numFmtId="0" fontId="0" fillId="33" borderId="65" xfId="0" applyFill="1" applyBorder="1" applyAlignment="1">
      <alignment horizontal="left" vertical="center" wrapText="1"/>
    </xf>
    <xf numFmtId="0" fontId="0" fillId="33" borderId="66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8" fillId="0" borderId="0" xfId="0" applyFont="1" applyAlignment="1">
      <alignment horizontal="center"/>
    </xf>
    <xf numFmtId="0" fontId="9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4" fillId="0" borderId="23" xfId="0" applyFont="1" applyBorder="1" applyAlignment="1">
      <alignment horizontal="center" vertical="center" textRotation="90" wrapText="1"/>
    </xf>
    <xf numFmtId="0" fontId="94" fillId="0" borderId="85" xfId="0" applyFont="1" applyBorder="1" applyAlignment="1">
      <alignment horizontal="center" vertical="center" textRotation="90" wrapText="1"/>
    </xf>
    <xf numFmtId="0" fontId="94" fillId="0" borderId="63" xfId="0" applyFont="1" applyBorder="1" applyAlignment="1">
      <alignment horizontal="center" vertical="center" textRotation="90" wrapText="1"/>
    </xf>
    <xf numFmtId="0" fontId="7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3" fillId="0" borderId="23" xfId="0" applyFont="1" applyBorder="1" applyAlignment="1">
      <alignment horizontal="center" vertical="center" textRotation="90" wrapText="1"/>
    </xf>
    <xf numFmtId="0" fontId="93" fillId="0" borderId="85" xfId="0" applyFont="1" applyBorder="1" applyAlignment="1">
      <alignment horizontal="center" vertical="center" textRotation="90" wrapText="1"/>
    </xf>
    <xf numFmtId="0" fontId="93" fillId="0" borderId="6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90"/>
  <sheetViews>
    <sheetView tabSelected="1" zoomScale="120" zoomScaleNormal="120" workbookViewId="0" topLeftCell="A1">
      <selection activeCell="H4" sqref="H4"/>
    </sheetView>
  </sheetViews>
  <sheetFormatPr defaultColWidth="8.8515625" defaultRowHeight="12.75"/>
  <cols>
    <col min="1" max="1" width="1.28515625" style="2" customWidth="1"/>
    <col min="2" max="2" width="12.140625" style="2" customWidth="1"/>
    <col min="3" max="3" width="8.8515625" style="2" customWidth="1"/>
    <col min="4" max="4" width="10.28125" style="2" customWidth="1"/>
    <col min="5" max="5" width="6.00390625" style="2" customWidth="1"/>
    <col min="6" max="6" width="8.140625" style="2" customWidth="1"/>
    <col min="7" max="7" width="5.28125" style="2" customWidth="1"/>
    <col min="8" max="8" width="18.140625" style="2" customWidth="1"/>
    <col min="9" max="9" width="3.421875" style="2" customWidth="1"/>
    <col min="10" max="10" width="2.7109375" style="2" customWidth="1"/>
    <col min="11" max="11" width="4.8515625" style="2" customWidth="1"/>
    <col min="12" max="12" width="0.85546875" style="2" customWidth="1"/>
    <col min="13" max="13" width="12.421875" style="39" customWidth="1"/>
    <col min="14" max="14" width="17.28125" style="2" customWidth="1"/>
    <col min="15" max="16384" width="8.8515625" style="2" customWidth="1"/>
  </cols>
  <sheetData>
    <row r="1" spans="2:44" s="1" customFormat="1" ht="13.5" thickBot="1">
      <c r="B1" s="666" t="s">
        <v>2116</v>
      </c>
      <c r="C1" s="635"/>
      <c r="D1" s="635"/>
      <c r="E1" s="667" t="s">
        <v>2115</v>
      </c>
      <c r="F1" s="635"/>
      <c r="G1" s="635"/>
      <c r="H1" s="635"/>
      <c r="I1" s="635"/>
      <c r="J1" s="635"/>
      <c r="K1" s="635"/>
      <c r="L1" s="580"/>
      <c r="M1" s="58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19" ht="17.25" customHeight="1" thickBot="1">
      <c r="B2" s="675" t="s">
        <v>2203</v>
      </c>
      <c r="C2" s="676"/>
      <c r="D2" s="676"/>
      <c r="E2" s="676"/>
      <c r="F2" s="676"/>
      <c r="G2" s="676"/>
      <c r="H2" s="676"/>
      <c r="I2" s="676"/>
      <c r="J2" s="676"/>
      <c r="K2" s="677"/>
      <c r="L2" s="22"/>
      <c r="M2" s="90" t="s">
        <v>109</v>
      </c>
      <c r="O2" s="523"/>
      <c r="P2" s="523"/>
      <c r="Q2" s="523"/>
      <c r="R2" s="523"/>
      <c r="S2" s="523"/>
    </row>
    <row r="3" spans="2:19" ht="13.5" thickBot="1">
      <c r="B3" s="670" t="s">
        <v>1235</v>
      </c>
      <c r="C3" s="671"/>
      <c r="D3" s="671"/>
      <c r="E3" s="671"/>
      <c r="F3" s="671"/>
      <c r="G3" s="672"/>
      <c r="H3" s="649"/>
      <c r="I3" s="650"/>
      <c r="J3" s="650"/>
      <c r="K3" s="651"/>
      <c r="L3" s="98">
        <f>IF(M3="OK",0,1)</f>
        <v>1</v>
      </c>
      <c r="M3" s="91" t="str">
        <f>IF(ISTEXT(H3),"OK","Does Not Qualify")</f>
        <v>Does Not Qualify</v>
      </c>
      <c r="O3" s="523"/>
      <c r="P3" s="523"/>
      <c r="Q3" s="523"/>
      <c r="R3" s="523"/>
      <c r="S3" s="523"/>
    </row>
    <row r="4" spans="2:19" ht="26.25" customHeight="1">
      <c r="B4" s="673" t="s">
        <v>1938</v>
      </c>
      <c r="C4" s="674"/>
      <c r="D4" s="674"/>
      <c r="E4" s="581"/>
      <c r="F4" s="668" t="s">
        <v>2117</v>
      </c>
      <c r="G4" s="669"/>
      <c r="H4" s="46"/>
      <c r="I4" s="23"/>
      <c r="J4" s="23"/>
      <c r="K4" s="24"/>
      <c r="L4" s="98">
        <f aca="true" t="shared" si="0" ref="L4:L20">IF(M4="OK",0,1)</f>
        <v>1</v>
      </c>
      <c r="M4" s="95" t="str">
        <f>IF(ISNUMBER(H4),"OK","Does Not Qualify")</f>
        <v>Does Not Qualify</v>
      </c>
      <c r="O4" s="523"/>
      <c r="P4" s="523"/>
      <c r="Q4" s="523"/>
      <c r="R4" s="523"/>
      <c r="S4" s="523"/>
    </row>
    <row r="5" spans="2:19" ht="12.75">
      <c r="B5" s="638" t="s">
        <v>1236</v>
      </c>
      <c r="C5" s="639"/>
      <c r="D5" s="639"/>
      <c r="E5" s="639"/>
      <c r="F5" s="639"/>
      <c r="G5" s="640"/>
      <c r="H5" s="678"/>
      <c r="I5" s="679"/>
      <c r="J5" s="652"/>
      <c r="K5" s="653"/>
      <c r="L5" s="98">
        <f t="shared" si="0"/>
        <v>1</v>
      </c>
      <c r="M5" s="91" t="str">
        <f>IF(ISNUMBER(H5),"OK","Does Not Qualify")</f>
        <v>Does Not Qualify</v>
      </c>
      <c r="O5" s="523"/>
      <c r="P5" s="523"/>
      <c r="Q5" s="523"/>
      <c r="R5" s="523"/>
      <c r="S5" s="523"/>
    </row>
    <row r="6" spans="2:19" ht="12.75">
      <c r="B6" s="638" t="s">
        <v>171</v>
      </c>
      <c r="C6" s="639"/>
      <c r="D6" s="639"/>
      <c r="E6" s="639"/>
      <c r="F6" s="639"/>
      <c r="G6" s="157" t="s">
        <v>14</v>
      </c>
      <c r="H6" s="43"/>
      <c r="I6" s="25"/>
      <c r="J6" s="26" t="s">
        <v>15</v>
      </c>
      <c r="K6" s="45"/>
      <c r="L6" s="98">
        <f t="shared" si="0"/>
        <v>1</v>
      </c>
      <c r="M6" s="91" t="str">
        <f>IF(ISNUMBER(H6),"OK","Does Not Qualify")</f>
        <v>Does Not Qualify</v>
      </c>
      <c r="O6" s="523"/>
      <c r="P6" s="523"/>
      <c r="Q6" s="523"/>
      <c r="R6" s="523"/>
      <c r="S6" s="523"/>
    </row>
    <row r="7" spans="2:19" ht="12.75">
      <c r="B7" s="638" t="s">
        <v>172</v>
      </c>
      <c r="C7" s="639"/>
      <c r="D7" s="639"/>
      <c r="E7" s="639"/>
      <c r="F7" s="639"/>
      <c r="G7" s="157" t="s">
        <v>16</v>
      </c>
      <c r="H7" s="44"/>
      <c r="I7" s="27"/>
      <c r="J7" s="27"/>
      <c r="K7" s="28"/>
      <c r="L7" s="98">
        <f t="shared" si="0"/>
        <v>1</v>
      </c>
      <c r="M7" s="91" t="str">
        <f aca="true" t="shared" si="1" ref="M7:M12">IF(ISTEXT(H7),"OK","Does Not Qualify")</f>
        <v>Does Not Qualify</v>
      </c>
      <c r="O7" s="523"/>
      <c r="P7" s="523"/>
      <c r="Q7" s="523"/>
      <c r="R7" s="523"/>
      <c r="S7" s="523"/>
    </row>
    <row r="8" spans="2:19" ht="12.75">
      <c r="B8" s="638" t="s">
        <v>173</v>
      </c>
      <c r="C8" s="639"/>
      <c r="D8" s="639"/>
      <c r="E8" s="641" t="s">
        <v>113</v>
      </c>
      <c r="F8" s="639"/>
      <c r="G8" s="640"/>
      <c r="H8" s="654"/>
      <c r="I8" s="650"/>
      <c r="J8" s="650"/>
      <c r="K8" s="651"/>
      <c r="L8" s="98">
        <f t="shared" si="0"/>
        <v>1</v>
      </c>
      <c r="M8" s="91" t="str">
        <f t="shared" si="1"/>
        <v>Does Not Qualify</v>
      </c>
      <c r="O8" s="523"/>
      <c r="P8" s="523"/>
      <c r="Q8" s="523"/>
      <c r="R8" s="523"/>
      <c r="S8" s="523"/>
    </row>
    <row r="9" spans="2:19" ht="12.75">
      <c r="B9" s="3"/>
      <c r="C9" s="4"/>
      <c r="D9" s="4"/>
      <c r="E9" s="1"/>
      <c r="F9" s="641" t="s">
        <v>114</v>
      </c>
      <c r="G9" s="640"/>
      <c r="H9" s="654"/>
      <c r="I9" s="650"/>
      <c r="J9" s="650"/>
      <c r="K9" s="651"/>
      <c r="L9" s="98">
        <f t="shared" si="0"/>
        <v>1</v>
      </c>
      <c r="M9" s="91" t="str">
        <f t="shared" si="1"/>
        <v>Does Not Qualify</v>
      </c>
      <c r="O9" s="523"/>
      <c r="P9" s="523"/>
      <c r="Q9" s="523"/>
      <c r="R9" s="523"/>
      <c r="S9" s="523"/>
    </row>
    <row r="10" spans="2:19" ht="12.75">
      <c r="B10" s="638" t="s">
        <v>174</v>
      </c>
      <c r="C10" s="639"/>
      <c r="D10" s="639"/>
      <c r="E10" s="639"/>
      <c r="F10" s="639"/>
      <c r="G10" s="640"/>
      <c r="H10" s="665"/>
      <c r="I10" s="656"/>
      <c r="J10" s="656"/>
      <c r="K10" s="657"/>
      <c r="L10" s="98">
        <f t="shared" si="0"/>
        <v>1</v>
      </c>
      <c r="M10" s="91" t="str">
        <f t="shared" si="1"/>
        <v>Does Not Qualify</v>
      </c>
      <c r="O10" s="523"/>
      <c r="P10" s="523"/>
      <c r="Q10" s="523"/>
      <c r="R10" s="523"/>
      <c r="S10" s="523"/>
    </row>
    <row r="11" spans="2:19" ht="12.75">
      <c r="B11" s="638" t="s">
        <v>1243</v>
      </c>
      <c r="C11" s="639"/>
      <c r="D11" s="639"/>
      <c r="E11" s="639"/>
      <c r="F11" s="641" t="s">
        <v>23</v>
      </c>
      <c r="G11" s="682"/>
      <c r="H11" s="654"/>
      <c r="I11" s="650"/>
      <c r="J11" s="650"/>
      <c r="K11" s="651"/>
      <c r="L11" s="98">
        <f t="shared" si="0"/>
        <v>1</v>
      </c>
      <c r="M11" s="91" t="str">
        <f t="shared" si="1"/>
        <v>Does Not Qualify</v>
      </c>
      <c r="O11" s="523"/>
      <c r="P11" s="523"/>
      <c r="Q11" s="523"/>
      <c r="R11" s="523"/>
      <c r="S11" s="523"/>
    </row>
    <row r="12" spans="2:19" ht="12.75">
      <c r="B12" s="3"/>
      <c r="C12" s="4"/>
      <c r="D12" s="4"/>
      <c r="E12" s="4"/>
      <c r="F12" s="641" t="s">
        <v>24</v>
      </c>
      <c r="G12" s="682"/>
      <c r="H12" s="665"/>
      <c r="I12" s="656"/>
      <c r="J12" s="656"/>
      <c r="K12" s="657"/>
      <c r="L12" s="98">
        <f t="shared" si="0"/>
        <v>1</v>
      </c>
      <c r="M12" s="91" t="str">
        <f t="shared" si="1"/>
        <v>Does Not Qualify</v>
      </c>
      <c r="O12" s="523"/>
      <c r="P12" s="523"/>
      <c r="Q12" s="523"/>
      <c r="R12" s="523"/>
      <c r="S12" s="523"/>
    </row>
    <row r="13" spans="2:19" ht="15" customHeight="1">
      <c r="B13" s="638" t="s">
        <v>112</v>
      </c>
      <c r="C13" s="639"/>
      <c r="D13" s="639"/>
      <c r="E13" s="639"/>
      <c r="F13" s="639"/>
      <c r="G13" s="640"/>
      <c r="H13" s="41"/>
      <c r="I13" s="659" t="s">
        <v>101</v>
      </c>
      <c r="J13" s="660"/>
      <c r="K13" s="661"/>
      <c r="L13" s="98">
        <f t="shared" si="0"/>
        <v>1</v>
      </c>
      <c r="M13" s="91" t="str">
        <f>IF(ISNUMBER(H13),"OK","Does Not Qualify")</f>
        <v>Does Not Qualify</v>
      </c>
      <c r="O13" s="523"/>
      <c r="P13" s="523"/>
      <c r="Q13" s="523"/>
      <c r="R13" s="523"/>
      <c r="S13" s="523"/>
    </row>
    <row r="14" spans="2:19" ht="12.75">
      <c r="B14" s="638" t="s">
        <v>175</v>
      </c>
      <c r="C14" s="639"/>
      <c r="D14" s="639"/>
      <c r="E14" s="639"/>
      <c r="F14" s="639"/>
      <c r="G14" s="4"/>
      <c r="H14" s="655"/>
      <c r="I14" s="656"/>
      <c r="J14" s="656"/>
      <c r="K14" s="657"/>
      <c r="L14" s="98">
        <f t="shared" si="0"/>
        <v>1</v>
      </c>
      <c r="M14" s="91" t="str">
        <f aca="true" t="shared" si="2" ref="M14:M19">IF(ISTEXT(H14),"OK","Does Not Qualify")</f>
        <v>Does Not Qualify</v>
      </c>
      <c r="O14" s="523"/>
      <c r="P14" s="523"/>
      <c r="Q14" s="523"/>
      <c r="R14" s="523"/>
      <c r="S14" s="523"/>
    </row>
    <row r="15" spans="2:19" ht="12.75">
      <c r="B15" s="638" t="s">
        <v>176</v>
      </c>
      <c r="C15" s="639"/>
      <c r="D15" s="639"/>
      <c r="E15" s="639"/>
      <c r="F15" s="639"/>
      <c r="G15" s="5" t="s">
        <v>17</v>
      </c>
      <c r="H15" s="42"/>
      <c r="I15" s="31"/>
      <c r="J15" s="31"/>
      <c r="K15" s="32"/>
      <c r="L15" s="98">
        <f t="shared" si="0"/>
        <v>1</v>
      </c>
      <c r="M15" s="91" t="str">
        <f t="shared" si="2"/>
        <v>Does Not Qualify</v>
      </c>
      <c r="O15" s="523"/>
      <c r="P15" s="523"/>
      <c r="Q15" s="523"/>
      <c r="R15" s="523"/>
      <c r="S15" s="523"/>
    </row>
    <row r="16" spans="2:19" ht="12.75">
      <c r="B16" s="638" t="s">
        <v>116</v>
      </c>
      <c r="C16" s="639"/>
      <c r="D16" s="639"/>
      <c r="E16" s="639"/>
      <c r="F16" s="639"/>
      <c r="G16" s="4"/>
      <c r="H16" s="654"/>
      <c r="I16" s="650"/>
      <c r="J16" s="650"/>
      <c r="K16" s="651"/>
      <c r="L16" s="98">
        <f t="shared" si="0"/>
        <v>1</v>
      </c>
      <c r="M16" s="91" t="str">
        <f t="shared" si="2"/>
        <v>Does Not Qualify</v>
      </c>
      <c r="O16" s="523"/>
      <c r="P16" s="523"/>
      <c r="Q16" s="523"/>
      <c r="R16" s="523"/>
      <c r="S16" s="523"/>
    </row>
    <row r="17" spans="2:19" ht="12.75">
      <c r="B17" s="638" t="s">
        <v>117</v>
      </c>
      <c r="C17" s="639"/>
      <c r="D17" s="639"/>
      <c r="E17" s="639"/>
      <c r="F17" s="641" t="s">
        <v>118</v>
      </c>
      <c r="G17" s="640"/>
      <c r="H17" s="655"/>
      <c r="I17" s="656"/>
      <c r="J17" s="656"/>
      <c r="K17" s="657"/>
      <c r="L17" s="98">
        <f t="shared" si="0"/>
        <v>1</v>
      </c>
      <c r="M17" s="91" t="str">
        <f t="shared" si="2"/>
        <v>Does Not Qualify</v>
      </c>
      <c r="O17" s="523"/>
      <c r="P17" s="523"/>
      <c r="Q17" s="523"/>
      <c r="R17" s="523"/>
      <c r="S17" s="523"/>
    </row>
    <row r="18" spans="2:19" ht="12.75">
      <c r="B18" s="638" t="s">
        <v>177</v>
      </c>
      <c r="C18" s="639"/>
      <c r="D18" s="639"/>
      <c r="E18" s="639"/>
      <c r="F18" s="639"/>
      <c r="G18" s="4"/>
      <c r="H18" s="665"/>
      <c r="I18" s="656"/>
      <c r="J18" s="656"/>
      <c r="K18" s="657"/>
      <c r="L18" s="98">
        <f t="shared" si="0"/>
        <v>1</v>
      </c>
      <c r="M18" s="91" t="str">
        <f t="shared" si="2"/>
        <v>Does Not Qualify</v>
      </c>
      <c r="O18" s="523"/>
      <c r="P18" s="523"/>
      <c r="Q18" s="523"/>
      <c r="R18" s="523"/>
      <c r="S18" s="523"/>
    </row>
    <row r="19" spans="2:19" ht="12.75">
      <c r="B19" s="638" t="s">
        <v>178</v>
      </c>
      <c r="C19" s="639"/>
      <c r="D19" s="639"/>
      <c r="E19" s="639"/>
      <c r="F19" s="639"/>
      <c r="G19" s="4"/>
      <c r="H19" s="665"/>
      <c r="I19" s="656"/>
      <c r="J19" s="656"/>
      <c r="K19" s="657"/>
      <c r="L19" s="98">
        <f t="shared" si="0"/>
        <v>1</v>
      </c>
      <c r="M19" s="91" t="str">
        <f t="shared" si="2"/>
        <v>Does Not Qualify</v>
      </c>
      <c r="O19" s="523"/>
      <c r="P19" s="523"/>
      <c r="Q19" s="523"/>
      <c r="R19" s="523"/>
      <c r="S19" s="523"/>
    </row>
    <row r="20" spans="2:19" ht="12.75">
      <c r="B20" s="638" t="s">
        <v>2119</v>
      </c>
      <c r="C20" s="639"/>
      <c r="D20" s="639"/>
      <c r="E20" s="639"/>
      <c r="F20" s="639"/>
      <c r="G20" s="4"/>
      <c r="H20" s="40"/>
      <c r="I20" s="662" t="s">
        <v>101</v>
      </c>
      <c r="J20" s="663"/>
      <c r="K20" s="664"/>
      <c r="L20" s="98">
        <f t="shared" si="0"/>
        <v>1</v>
      </c>
      <c r="M20" s="91" t="str">
        <f>IF(ISNUMBER(H20),"OK","Does Not Qualify")</f>
        <v>Does Not Qualify</v>
      </c>
      <c r="O20" s="523"/>
      <c r="P20" s="523"/>
      <c r="Q20" s="523"/>
      <c r="R20" s="523"/>
      <c r="S20" s="523"/>
    </row>
    <row r="21" spans="2:19" ht="12.75">
      <c r="B21" s="638" t="s">
        <v>2127</v>
      </c>
      <c r="C21" s="639"/>
      <c r="D21" s="639"/>
      <c r="E21" s="639"/>
      <c r="F21" s="639"/>
      <c r="G21" s="640"/>
      <c r="H21" s="40"/>
      <c r="I21" s="658" t="s">
        <v>101</v>
      </c>
      <c r="J21" s="639"/>
      <c r="K21" s="643"/>
      <c r="L21" s="98">
        <f>IF(M21="Qualifies",0,1)</f>
        <v>0</v>
      </c>
      <c r="M21" s="91" t="str">
        <f>IF((H4-H21)&lt;3.1,"Qualifies","Does Not Qualify")</f>
        <v>Qualifies</v>
      </c>
      <c r="O21" s="523"/>
      <c r="P21" s="523"/>
      <c r="Q21" s="523"/>
      <c r="R21" s="523"/>
      <c r="S21" s="523"/>
    </row>
    <row r="22" spans="2:19" ht="25.5" customHeight="1">
      <c r="B22" s="693" t="s">
        <v>2120</v>
      </c>
      <c r="C22" s="694"/>
      <c r="D22" s="694"/>
      <c r="E22" s="694"/>
      <c r="F22" s="694"/>
      <c r="G22" s="695"/>
      <c r="H22" s="40"/>
      <c r="I22" s="29"/>
      <c r="J22" s="1"/>
      <c r="K22" s="30"/>
      <c r="L22" s="98">
        <f>IF(M22="OK",0,1)</f>
        <v>1</v>
      </c>
      <c r="M22" s="91" t="str">
        <f>IF(ISNUMBER(H22),"OK","Does Not Qualify")</f>
        <v>Does Not Qualify</v>
      </c>
      <c r="O22" s="523"/>
      <c r="P22" s="523"/>
      <c r="Q22" s="523"/>
      <c r="R22" s="523"/>
      <c r="S22" s="523"/>
    </row>
    <row r="23" spans="2:19" ht="14.25" customHeight="1">
      <c r="B23" s="638" t="s">
        <v>1222</v>
      </c>
      <c r="C23" s="639"/>
      <c r="D23" s="639"/>
      <c r="E23" s="639"/>
      <c r="F23" s="647" t="s">
        <v>2118</v>
      </c>
      <c r="G23" s="648"/>
      <c r="H23" s="40"/>
      <c r="I23" s="642" t="s">
        <v>115</v>
      </c>
      <c r="J23" s="639"/>
      <c r="K23" s="643"/>
      <c r="L23" s="98">
        <f>IF(M23="Qualifies",0,1)</f>
        <v>1</v>
      </c>
      <c r="M23" s="92" t="str">
        <f>IF(H23&gt;1.99999,"Qualifies","Does Not Qualify")</f>
        <v>Does Not Qualify</v>
      </c>
      <c r="O23" s="523"/>
      <c r="P23" s="523"/>
      <c r="Q23" s="523"/>
      <c r="R23" s="523"/>
      <c r="S23" s="523"/>
    </row>
    <row r="24" spans="2:19" ht="14.25" customHeight="1">
      <c r="B24" s="638" t="s">
        <v>1223</v>
      </c>
      <c r="C24" s="639"/>
      <c r="D24" s="639"/>
      <c r="E24" s="639"/>
      <c r="F24" s="647" t="s">
        <v>111</v>
      </c>
      <c r="G24" s="648"/>
      <c r="H24" s="40"/>
      <c r="I24" s="642" t="s">
        <v>111</v>
      </c>
      <c r="J24" s="639"/>
      <c r="K24" s="643"/>
      <c r="L24" s="98">
        <f>IF(M24="Qualifies",0,1)</f>
        <v>1</v>
      </c>
      <c r="M24" s="92" t="str">
        <f>IF(H24&gt;359.9,"Qualifies","Does Not Qualify")</f>
        <v>Does Not Qualify</v>
      </c>
      <c r="O24" s="523"/>
      <c r="P24" s="523"/>
      <c r="Q24" s="523"/>
      <c r="R24" s="523"/>
      <c r="S24" s="523"/>
    </row>
    <row r="25" spans="2:19" ht="12.75">
      <c r="B25" s="638" t="s">
        <v>103</v>
      </c>
      <c r="C25" s="639"/>
      <c r="D25" s="639"/>
      <c r="E25" s="639"/>
      <c r="F25" s="639"/>
      <c r="G25" s="640"/>
      <c r="H25" s="41"/>
      <c r="I25" s="644" t="s">
        <v>102</v>
      </c>
      <c r="J25" s="645"/>
      <c r="K25" s="646"/>
      <c r="L25" s="98">
        <f>IF(M25="Qualifies",0,1)</f>
        <v>1</v>
      </c>
      <c r="M25" s="91" t="str">
        <f>IF(H25="yes","Qualifies","Does Not Qualify")</f>
        <v>Does Not Qualify</v>
      </c>
      <c r="O25" s="523"/>
      <c r="P25" s="523"/>
      <c r="Q25" s="523"/>
      <c r="R25" s="523"/>
      <c r="S25" s="523"/>
    </row>
    <row r="26" spans="2:19" ht="25.5" customHeight="1">
      <c r="B26" s="626" t="s">
        <v>2191</v>
      </c>
      <c r="C26" s="627"/>
      <c r="D26" s="627"/>
      <c r="E26" s="627"/>
      <c r="F26" s="627"/>
      <c r="G26" s="631"/>
      <c r="H26" s="628"/>
      <c r="I26" s="629"/>
      <c r="J26" s="629"/>
      <c r="K26" s="630"/>
      <c r="L26" s="98">
        <f>IF(M26="OK",0,1)</f>
        <v>1</v>
      </c>
      <c r="M26" s="91" t="str">
        <f>IF(ISTEXT(H26),"OK","Does Not Qualify")</f>
        <v>Does Not Qualify</v>
      </c>
      <c r="O26" s="523"/>
      <c r="P26" s="523"/>
      <c r="Q26" s="523"/>
      <c r="R26" s="523"/>
      <c r="S26" s="523"/>
    </row>
    <row r="27" spans="2:13" ht="25.5" customHeight="1">
      <c r="B27" s="626" t="s">
        <v>1249</v>
      </c>
      <c r="C27" s="627"/>
      <c r="D27" s="627"/>
      <c r="E27" s="627"/>
      <c r="F27" s="627"/>
      <c r="G27" s="627"/>
      <c r="H27" s="40"/>
      <c r="I27" s="696" t="s">
        <v>102</v>
      </c>
      <c r="J27" s="663"/>
      <c r="K27" s="664"/>
      <c r="L27" s="98">
        <f>IF(M27="Qualifies",0,1)</f>
        <v>1</v>
      </c>
      <c r="M27" s="92" t="str">
        <f>IF(H27="yes","Qualifies","Does Not Qualify")</f>
        <v>Does Not Qualify</v>
      </c>
    </row>
    <row r="28" spans="2:13" ht="26.25" customHeight="1" thickBot="1">
      <c r="B28" s="626" t="s">
        <v>1221</v>
      </c>
      <c r="C28" s="627"/>
      <c r="D28" s="627"/>
      <c r="E28" s="627"/>
      <c r="F28" s="627"/>
      <c r="G28" s="627"/>
      <c r="H28" s="41"/>
      <c r="I28" s="637" t="s">
        <v>102</v>
      </c>
      <c r="J28" s="635"/>
      <c r="K28" s="636"/>
      <c r="L28" s="98">
        <f>IF(M28="Qualifies",0,1)</f>
        <v>1</v>
      </c>
      <c r="M28" s="93" t="str">
        <f>IF(H28="yes","Qualifies","Does Not Qualify")</f>
        <v>Does Not Qualify</v>
      </c>
    </row>
    <row r="29" spans="2:44" s="1" customFormat="1" ht="41.25" customHeight="1">
      <c r="B29" s="685" t="s">
        <v>2192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7"/>
      <c r="M29" s="68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2:44" s="1" customFormat="1" ht="17.25" customHeight="1">
      <c r="B30" s="689"/>
      <c r="C30" s="690"/>
      <c r="D30" s="690"/>
      <c r="E30" s="690"/>
      <c r="F30" s="690"/>
      <c r="G30" s="690"/>
      <c r="H30" s="690"/>
      <c r="I30" s="690"/>
      <c r="J30" s="690"/>
      <c r="K30" s="690"/>
      <c r="L30" s="690"/>
      <c r="M30" s="69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2:44" s="1" customFormat="1" ht="16.5" customHeight="1">
      <c r="B31" s="6" t="s">
        <v>12</v>
      </c>
      <c r="M31" s="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s="1" customFormat="1" ht="16.5" customHeight="1">
      <c r="B32" s="6" t="s">
        <v>10</v>
      </c>
      <c r="M32" s="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s="1" customFormat="1" ht="16.5" customHeight="1">
      <c r="B33" s="6" t="s">
        <v>11</v>
      </c>
      <c r="M33" s="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s="1" customFormat="1" ht="3.75" customHeight="1" thickBo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3:44" s="1" customFormat="1" ht="4.5" customHeight="1" thickBot="1">
      <c r="M35" s="1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44" s="1" customFormat="1" ht="17.25" customHeight="1">
      <c r="B36" s="12" t="s">
        <v>1252</v>
      </c>
      <c r="C36" s="683">
        <f>H3</f>
        <v>0</v>
      </c>
      <c r="D36" s="684"/>
      <c r="E36" s="684"/>
      <c r="F36" s="684"/>
      <c r="G36" s="13" t="s">
        <v>13</v>
      </c>
      <c r="H36" s="14"/>
      <c r="I36" s="14"/>
      <c r="J36" s="14"/>
      <c r="K36" s="14"/>
      <c r="L36" s="14"/>
      <c r="M36" s="1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44" s="1" customFormat="1" ht="15.75" customHeight="1">
      <c r="B37" s="156" t="s">
        <v>2126</v>
      </c>
      <c r="M37" s="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2:44" s="1" customFormat="1" ht="5.25" customHeight="1" thickBot="1">
      <c r="B38" s="16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44" s="1" customFormat="1" ht="4.5" customHeight="1" thickBot="1">
      <c r="B39" s="17"/>
      <c r="M39" s="1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44" s="1" customFormat="1" ht="15" customHeight="1">
      <c r="B40" s="18" t="s">
        <v>1224</v>
      </c>
      <c r="C40" s="683">
        <f>H3</f>
        <v>0</v>
      </c>
      <c r="D40" s="684"/>
      <c r="E40" s="684"/>
      <c r="F40" s="684"/>
      <c r="G40" s="13" t="s">
        <v>124</v>
      </c>
      <c r="H40" s="14"/>
      <c r="I40" s="14"/>
      <c r="J40" s="14"/>
      <c r="K40" s="14"/>
      <c r="L40" s="14"/>
      <c r="M40" s="1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44" s="1" customFormat="1" ht="14.25" customHeight="1">
      <c r="B41" s="156" t="s">
        <v>1262</v>
      </c>
      <c r="M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2:44" s="1" customFormat="1" ht="5.25" customHeight="1" thickBot="1">
      <c r="B42" s="16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2:44" s="1" customFormat="1" ht="5.25" customHeight="1" thickBot="1">
      <c r="B43" s="17"/>
      <c r="M43" s="1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s="1" customFormat="1" ht="15.75" customHeight="1">
      <c r="B44" s="18" t="s">
        <v>2125</v>
      </c>
      <c r="C44" s="14"/>
      <c r="D44" s="14"/>
      <c r="E44" s="14"/>
      <c r="F44" s="94"/>
      <c r="G44" s="14"/>
      <c r="H44" s="582" t="s">
        <v>2121</v>
      </c>
      <c r="I44" s="14"/>
      <c r="J44" s="14"/>
      <c r="K44" s="14"/>
      <c r="L44" s="14"/>
      <c r="M44" s="1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 s="1" customFormat="1" ht="12.75" customHeight="1">
      <c r="B45" s="156" t="s">
        <v>119</v>
      </c>
      <c r="I45" s="96"/>
      <c r="J45" s="96"/>
      <c r="K45" s="96"/>
      <c r="M45" s="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44" s="1" customFormat="1" ht="12.75">
      <c r="B46" s="34" t="s">
        <v>120</v>
      </c>
      <c r="C46" s="35"/>
      <c r="D46" s="35"/>
      <c r="E46" s="35"/>
      <c r="F46" s="40"/>
      <c r="H46" s="19" t="s">
        <v>2122</v>
      </c>
      <c r="I46" s="36"/>
      <c r="J46" s="36"/>
      <c r="K46" s="36"/>
      <c r="L46" s="37"/>
      <c r="M46" s="3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44" s="1" customFormat="1" ht="12.75">
      <c r="B47" s="34" t="s">
        <v>121</v>
      </c>
      <c r="C47" s="35"/>
      <c r="D47" s="35"/>
      <c r="E47" s="35"/>
      <c r="F47" s="40"/>
      <c r="H47" s="632" t="s">
        <v>2123</v>
      </c>
      <c r="I47" s="633"/>
      <c r="J47" s="633"/>
      <c r="K47" s="633"/>
      <c r="L47" s="633"/>
      <c r="M47" s="63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2:44" s="1" customFormat="1" ht="12.75" customHeight="1">
      <c r="B48" s="34" t="s">
        <v>122</v>
      </c>
      <c r="C48" s="35"/>
      <c r="D48" s="35"/>
      <c r="E48" s="35"/>
      <c r="F48" s="40"/>
      <c r="H48" s="633"/>
      <c r="I48" s="633"/>
      <c r="J48" s="633"/>
      <c r="K48" s="633"/>
      <c r="L48" s="633"/>
      <c r="M48" s="63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2:44" s="1" customFormat="1" ht="14.25" customHeight="1">
      <c r="B49" s="34" t="s">
        <v>123</v>
      </c>
      <c r="C49" s="35"/>
      <c r="D49" s="35"/>
      <c r="E49" s="35"/>
      <c r="F49" s="40"/>
      <c r="H49" s="633"/>
      <c r="I49" s="633"/>
      <c r="J49" s="633"/>
      <c r="K49" s="633"/>
      <c r="L49" s="633"/>
      <c r="M49" s="63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2:44" s="1" customFormat="1" ht="13.5" thickBot="1">
      <c r="B50" s="583" t="s">
        <v>2124</v>
      </c>
      <c r="C50" s="9"/>
      <c r="D50" s="9"/>
      <c r="E50" s="9"/>
      <c r="F50" s="9"/>
      <c r="G50" s="9"/>
      <c r="H50" s="635"/>
      <c r="I50" s="635"/>
      <c r="J50" s="635"/>
      <c r="K50" s="635"/>
      <c r="L50" s="635"/>
      <c r="M50" s="63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4:13" ht="12.75">
      <c r="D51" s="680"/>
      <c r="E51" s="681"/>
      <c r="F51" s="681"/>
      <c r="G51" s="681"/>
      <c r="H51" s="692">
        <f ca="1">NOW()</f>
        <v>42369.35189861111</v>
      </c>
      <c r="I51" s="681"/>
      <c r="J51" s="681"/>
      <c r="M51" s="20" t="s">
        <v>179</v>
      </c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</sheetData>
  <sheetProtection password="DC20" sheet="1"/>
  <mergeCells count="63">
    <mergeCell ref="F17:G17"/>
    <mergeCell ref="H17:K17"/>
    <mergeCell ref="B17:E17"/>
    <mergeCell ref="B29:M30"/>
    <mergeCell ref="H11:K11"/>
    <mergeCell ref="H51:J51"/>
    <mergeCell ref="B28:G28"/>
    <mergeCell ref="B22:G22"/>
    <mergeCell ref="H19:K19"/>
    <mergeCell ref="H12:K12"/>
    <mergeCell ref="B11:E11"/>
    <mergeCell ref="B13:G13"/>
    <mergeCell ref="I27:K27"/>
    <mergeCell ref="B5:G5"/>
    <mergeCell ref="B2:K2"/>
    <mergeCell ref="H5:I5"/>
    <mergeCell ref="D51:G51"/>
    <mergeCell ref="F11:G11"/>
    <mergeCell ref="C40:F40"/>
    <mergeCell ref="C36:F36"/>
    <mergeCell ref="F12:G12"/>
    <mergeCell ref="H9:K9"/>
    <mergeCell ref="H10:K10"/>
    <mergeCell ref="I20:K20"/>
    <mergeCell ref="H18:K18"/>
    <mergeCell ref="H16:K16"/>
    <mergeCell ref="B1:D1"/>
    <mergeCell ref="E1:K1"/>
    <mergeCell ref="F4:G4"/>
    <mergeCell ref="B3:G3"/>
    <mergeCell ref="B6:F6"/>
    <mergeCell ref="B7:F7"/>
    <mergeCell ref="B4:D4"/>
    <mergeCell ref="B24:E24"/>
    <mergeCell ref="B25:G25"/>
    <mergeCell ref="I23:K23"/>
    <mergeCell ref="E8:G8"/>
    <mergeCell ref="H3:K3"/>
    <mergeCell ref="J5:K5"/>
    <mergeCell ref="H8:K8"/>
    <mergeCell ref="H14:K14"/>
    <mergeCell ref="I21:K21"/>
    <mergeCell ref="I13:K13"/>
    <mergeCell ref="B8:D8"/>
    <mergeCell ref="B10:G10"/>
    <mergeCell ref="F9:G9"/>
    <mergeCell ref="I24:K24"/>
    <mergeCell ref="I25:K25"/>
    <mergeCell ref="F23:G23"/>
    <mergeCell ref="F24:G24"/>
    <mergeCell ref="B14:F14"/>
    <mergeCell ref="B15:F15"/>
    <mergeCell ref="B16:F16"/>
    <mergeCell ref="B27:G27"/>
    <mergeCell ref="H26:K26"/>
    <mergeCell ref="B26:G26"/>
    <mergeCell ref="H47:M50"/>
    <mergeCell ref="I28:K28"/>
    <mergeCell ref="B18:F18"/>
    <mergeCell ref="B19:F19"/>
    <mergeCell ref="B20:F20"/>
    <mergeCell ref="B21:G21"/>
    <mergeCell ref="B23:E23"/>
  </mergeCells>
  <printOptions horizontalCentered="1" verticalCentered="1"/>
  <pageMargins left="0.6" right="0.6" top="0.5" bottom="0.5" header="0.5" footer="0.5"/>
  <pageSetup fitToHeight="1" fitToWidth="1" horizontalDpi="1200" verticalDpi="12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22">
      <selection activeCell="K32" sqref="K32"/>
    </sheetView>
  </sheetViews>
  <sheetFormatPr defaultColWidth="8.8515625" defaultRowHeight="12.75"/>
  <cols>
    <col min="1" max="1" width="6.00390625" style="33" customWidth="1"/>
    <col min="2" max="2" width="13.00390625" style="33" customWidth="1"/>
    <col min="3" max="3" width="9.28125" style="33" customWidth="1"/>
    <col min="4" max="7" width="12.421875" style="33" customWidth="1"/>
    <col min="8" max="8" width="13.00390625" style="33" customWidth="1"/>
    <col min="9" max="12" width="8.00390625" style="33" customWidth="1"/>
    <col min="13" max="13" width="2.00390625" style="33" customWidth="1"/>
    <col min="14" max="14" width="15.28125" style="33" customWidth="1"/>
    <col min="15" max="15" width="15.7109375" style="33" customWidth="1"/>
    <col min="16" max="16" width="13.7109375" style="33" customWidth="1"/>
    <col min="17" max="16384" width="8.8515625" style="33" customWidth="1"/>
  </cols>
  <sheetData>
    <row r="1" ht="12.75">
      <c r="A1" s="55" t="s">
        <v>1941</v>
      </c>
    </row>
    <row r="2" spans="1:8" ht="39" customHeight="1">
      <c r="A2" s="736" t="s">
        <v>1942</v>
      </c>
      <c r="B2" s="852"/>
      <c r="C2" s="852"/>
      <c r="D2" s="852"/>
      <c r="E2" s="852"/>
      <c r="F2" s="852"/>
      <c r="G2" s="852"/>
      <c r="H2" s="852"/>
    </row>
    <row r="3" spans="1:8" ht="12.75" customHeight="1" thickBot="1">
      <c r="A3" s="56"/>
      <c r="B3" s="54"/>
      <c r="C3" s="54"/>
      <c r="D3" s="54"/>
      <c r="E3" s="54"/>
      <c r="F3" s="54"/>
      <c r="G3" s="54"/>
      <c r="H3" s="54"/>
    </row>
    <row r="4" spans="1:8" ht="12.75" customHeight="1">
      <c r="A4" s="57" t="s">
        <v>38</v>
      </c>
      <c r="B4" s="855" t="s">
        <v>125</v>
      </c>
      <c r="C4" s="856"/>
      <c r="D4" s="856"/>
      <c r="E4" s="856"/>
      <c r="F4" s="856"/>
      <c r="G4" s="857"/>
      <c r="H4" s="58" t="s">
        <v>126</v>
      </c>
    </row>
    <row r="5" spans="1:8" ht="12.75" customHeight="1">
      <c r="A5" s="78"/>
      <c r="B5" s="853"/>
      <c r="C5" s="854"/>
      <c r="D5" s="854"/>
      <c r="E5" s="854"/>
      <c r="F5" s="854"/>
      <c r="G5" s="854"/>
      <c r="H5" s="79"/>
    </row>
    <row r="6" spans="1:8" ht="12.75" customHeight="1">
      <c r="A6" s="78"/>
      <c r="B6" s="827"/>
      <c r="C6" s="841"/>
      <c r="D6" s="841"/>
      <c r="E6" s="841"/>
      <c r="F6" s="841"/>
      <c r="G6" s="842"/>
      <c r="H6" s="79"/>
    </row>
    <row r="7" spans="1:8" ht="12.75" customHeight="1">
      <c r="A7" s="78"/>
      <c r="B7" s="827"/>
      <c r="C7" s="841"/>
      <c r="D7" s="841"/>
      <c r="E7" s="841"/>
      <c r="F7" s="841"/>
      <c r="G7" s="842"/>
      <c r="H7" s="79"/>
    </row>
    <row r="8" spans="1:8" ht="12.75" customHeight="1">
      <c r="A8" s="78"/>
      <c r="B8" s="827"/>
      <c r="C8" s="841"/>
      <c r="D8" s="841"/>
      <c r="E8" s="841"/>
      <c r="F8" s="841"/>
      <c r="G8" s="842"/>
      <c r="H8" s="79"/>
    </row>
    <row r="9" spans="1:8" ht="12.75" customHeight="1">
      <c r="A9" s="78"/>
      <c r="B9" s="827"/>
      <c r="C9" s="841"/>
      <c r="D9" s="841"/>
      <c r="E9" s="841"/>
      <c r="F9" s="841"/>
      <c r="G9" s="842"/>
      <c r="H9" s="79"/>
    </row>
    <row r="10" spans="1:8" ht="12.75" customHeight="1">
      <c r="A10" s="78"/>
      <c r="B10" s="827"/>
      <c r="C10" s="841"/>
      <c r="D10" s="841"/>
      <c r="E10" s="841"/>
      <c r="F10" s="841"/>
      <c r="G10" s="842"/>
      <c r="H10" s="79"/>
    </row>
    <row r="11" spans="1:8" ht="12.75">
      <c r="A11" s="78"/>
      <c r="B11" s="827"/>
      <c r="C11" s="841"/>
      <c r="D11" s="841"/>
      <c r="E11" s="841"/>
      <c r="F11" s="841"/>
      <c r="G11" s="842"/>
      <c r="H11" s="79"/>
    </row>
    <row r="12" spans="1:8" ht="14.25" customHeight="1">
      <c r="A12" s="78"/>
      <c r="B12" s="827"/>
      <c r="C12" s="841"/>
      <c r="D12" s="841"/>
      <c r="E12" s="841"/>
      <c r="F12" s="841"/>
      <c r="G12" s="842"/>
      <c r="H12" s="79"/>
    </row>
    <row r="13" spans="1:8" ht="12.75" customHeight="1">
      <c r="A13" s="78"/>
      <c r="B13" s="827"/>
      <c r="C13" s="841"/>
      <c r="D13" s="841"/>
      <c r="E13" s="841"/>
      <c r="F13" s="841"/>
      <c r="G13" s="842"/>
      <c r="H13" s="79"/>
    </row>
    <row r="14" spans="1:8" ht="12.75" customHeight="1">
      <c r="A14" s="78"/>
      <c r="B14" s="827"/>
      <c r="C14" s="841"/>
      <c r="D14" s="841"/>
      <c r="E14" s="841"/>
      <c r="F14" s="841"/>
      <c r="G14" s="842"/>
      <c r="H14" s="79"/>
    </row>
    <row r="15" spans="1:8" ht="18.75" customHeight="1" thickBot="1">
      <c r="A15" s="843" t="s">
        <v>127</v>
      </c>
      <c r="B15" s="844"/>
      <c r="C15" s="844"/>
      <c r="D15" s="844"/>
      <c r="E15" s="844"/>
      <c r="F15" s="844"/>
      <c r="G15" s="845"/>
      <c r="H15" s="59">
        <f>SUM(H5:H14)</f>
        <v>0</v>
      </c>
    </row>
    <row r="16" spans="1:8" ht="12.75" customHeight="1">
      <c r="A16" s="60"/>
      <c r="H16" s="61"/>
    </row>
    <row r="17" spans="1:8" ht="12.75" customHeight="1">
      <c r="A17" s="55" t="s">
        <v>128</v>
      </c>
      <c r="H17" s="61"/>
    </row>
    <row r="18" spans="1:8" ht="16.5" customHeight="1" thickBot="1">
      <c r="A18" s="62" t="s">
        <v>1940</v>
      </c>
      <c r="H18" s="61"/>
    </row>
    <row r="19" spans="1:8" ht="16.5" customHeight="1">
      <c r="A19" s="63" t="s">
        <v>38</v>
      </c>
      <c r="B19" s="855" t="s">
        <v>129</v>
      </c>
      <c r="C19" s="856"/>
      <c r="D19" s="856"/>
      <c r="E19" s="856"/>
      <c r="F19" s="856"/>
      <c r="G19" s="857"/>
      <c r="H19" s="64" t="s">
        <v>126</v>
      </c>
    </row>
    <row r="20" spans="1:8" ht="12.75" customHeight="1">
      <c r="A20" s="80"/>
      <c r="B20" s="827"/>
      <c r="C20" s="828"/>
      <c r="D20" s="828"/>
      <c r="E20" s="828"/>
      <c r="F20" s="828"/>
      <c r="G20" s="829"/>
      <c r="H20" s="79"/>
    </row>
    <row r="21" spans="1:8" ht="12.75" customHeight="1">
      <c r="A21" s="80"/>
      <c r="B21" s="827"/>
      <c r="C21" s="828"/>
      <c r="D21" s="828"/>
      <c r="E21" s="828"/>
      <c r="F21" s="828"/>
      <c r="G21" s="829"/>
      <c r="H21" s="79"/>
    </row>
    <row r="22" spans="1:8" ht="12.75" customHeight="1">
      <c r="A22" s="80"/>
      <c r="B22" s="827"/>
      <c r="C22" s="828"/>
      <c r="D22" s="828"/>
      <c r="E22" s="828"/>
      <c r="F22" s="828"/>
      <c r="G22" s="829"/>
      <c r="H22" s="79"/>
    </row>
    <row r="23" spans="1:8" ht="12.75" customHeight="1">
      <c r="A23" s="80"/>
      <c r="B23" s="827"/>
      <c r="C23" s="828"/>
      <c r="D23" s="828"/>
      <c r="E23" s="828"/>
      <c r="F23" s="828"/>
      <c r="G23" s="829"/>
      <c r="H23" s="79"/>
    </row>
    <row r="24" spans="1:8" ht="12.75" customHeight="1">
      <c r="A24" s="80"/>
      <c r="B24" s="827"/>
      <c r="C24" s="828"/>
      <c r="D24" s="828"/>
      <c r="E24" s="828"/>
      <c r="F24" s="828"/>
      <c r="G24" s="829"/>
      <c r="H24" s="79"/>
    </row>
    <row r="25" spans="1:8" ht="12.75" customHeight="1">
      <c r="A25" s="80"/>
      <c r="B25" s="827"/>
      <c r="C25" s="828"/>
      <c r="D25" s="828"/>
      <c r="E25" s="828"/>
      <c r="F25" s="828"/>
      <c r="G25" s="829"/>
      <c r="H25" s="79"/>
    </row>
    <row r="26" spans="1:8" ht="12.75" customHeight="1">
      <c r="A26" s="80"/>
      <c r="B26" s="827"/>
      <c r="C26" s="828"/>
      <c r="D26" s="828"/>
      <c r="E26" s="828"/>
      <c r="F26" s="828"/>
      <c r="G26" s="829"/>
      <c r="H26" s="79"/>
    </row>
    <row r="27" spans="1:8" ht="12.75">
      <c r="A27" s="80"/>
      <c r="B27" s="827"/>
      <c r="C27" s="828"/>
      <c r="D27" s="828"/>
      <c r="E27" s="828"/>
      <c r="F27" s="828"/>
      <c r="G27" s="829"/>
      <c r="H27" s="79"/>
    </row>
    <row r="28" spans="1:8" ht="12.75">
      <c r="A28" s="80"/>
      <c r="B28" s="846"/>
      <c r="C28" s="847"/>
      <c r="D28" s="847"/>
      <c r="E28" s="847"/>
      <c r="F28" s="847"/>
      <c r="G28" s="848"/>
      <c r="H28" s="79"/>
    </row>
    <row r="29" spans="1:8" ht="18" customHeight="1" thickBot="1">
      <c r="A29" s="65"/>
      <c r="B29" s="849" t="s">
        <v>1240</v>
      </c>
      <c r="C29" s="850"/>
      <c r="D29" s="850"/>
      <c r="E29" s="850"/>
      <c r="F29" s="850"/>
      <c r="G29" s="851"/>
      <c r="H29" s="66">
        <f>SUM(H20:H28)</f>
        <v>0</v>
      </c>
    </row>
    <row r="30" spans="1:8" ht="21" customHeight="1" thickBot="1" thickTop="1">
      <c r="A30" s="830" t="s">
        <v>131</v>
      </c>
      <c r="B30" s="831"/>
      <c r="C30" s="832"/>
      <c r="D30" s="832"/>
      <c r="E30" s="832"/>
      <c r="F30" s="832"/>
      <c r="G30" s="833"/>
      <c r="H30" s="67">
        <f>H15+H29</f>
        <v>0</v>
      </c>
    </row>
    <row r="31" spans="1:8" ht="21" customHeight="1">
      <c r="A31" s="68"/>
      <c r="B31" s="68"/>
      <c r="C31" s="69"/>
      <c r="D31" s="69"/>
      <c r="E31" s="69"/>
      <c r="F31" s="69"/>
      <c r="G31" s="70"/>
      <c r="H31" s="71"/>
    </row>
    <row r="32" ht="14.25" customHeight="1">
      <c r="A32" s="55" t="s">
        <v>100</v>
      </c>
    </row>
    <row r="33" spans="1:8" ht="28.5" customHeight="1" thickBot="1">
      <c r="A33" s="837" t="s">
        <v>1939</v>
      </c>
      <c r="B33" s="838"/>
      <c r="C33" s="838"/>
      <c r="D33" s="838"/>
      <c r="E33" s="838"/>
      <c r="F33" s="838"/>
      <c r="G33" s="838"/>
      <c r="H33" s="838"/>
    </row>
    <row r="34" spans="1:8" ht="18.75" customHeight="1" thickBot="1">
      <c r="A34" s="834" t="s">
        <v>132</v>
      </c>
      <c r="B34" s="835"/>
      <c r="C34" s="836"/>
      <c r="D34" s="72"/>
      <c r="E34" s="73" t="s">
        <v>130</v>
      </c>
      <c r="F34" s="74"/>
      <c r="G34" s="74"/>
      <c r="H34" s="75"/>
    </row>
    <row r="35" spans="1:8" ht="52.5" customHeight="1">
      <c r="A35" s="488"/>
      <c r="B35" s="839" t="s">
        <v>1248</v>
      </c>
      <c r="C35" s="840"/>
      <c r="D35" s="111">
        <f>'1 Start Here'!H13</f>
        <v>0</v>
      </c>
      <c r="E35" s="76">
        <f>D35+1</f>
        <v>1</v>
      </c>
      <c r="F35" s="76">
        <f>D35+2</f>
        <v>2</v>
      </c>
      <c r="G35" s="76">
        <f>D35+3</f>
        <v>3</v>
      </c>
      <c r="H35" s="77">
        <f>D35+4</f>
        <v>4</v>
      </c>
    </row>
    <row r="36" spans="1:8" ht="25.5" customHeight="1">
      <c r="A36" s="563">
        <v>1</v>
      </c>
      <c r="B36" s="864"/>
      <c r="C36" s="865"/>
      <c r="D36" s="484"/>
      <c r="E36" s="50"/>
      <c r="F36" s="50"/>
      <c r="G36" s="50"/>
      <c r="H36" s="51"/>
    </row>
    <row r="37" spans="1:8" ht="25.5" customHeight="1">
      <c r="A37" s="563">
        <v>2</v>
      </c>
      <c r="B37" s="862"/>
      <c r="C37" s="863"/>
      <c r="D37" s="485"/>
      <c r="E37" s="49"/>
      <c r="F37" s="49"/>
      <c r="G37" s="49"/>
      <c r="H37" s="81"/>
    </row>
    <row r="38" spans="1:8" ht="25.5" customHeight="1">
      <c r="A38" s="563">
        <v>3</v>
      </c>
      <c r="B38" s="864"/>
      <c r="C38" s="865"/>
      <c r="D38" s="486"/>
      <c r="E38" s="82"/>
      <c r="F38" s="50"/>
      <c r="G38" s="50"/>
      <c r="H38" s="51"/>
    </row>
    <row r="39" spans="1:8" ht="25.5" customHeight="1">
      <c r="A39" s="563">
        <v>4</v>
      </c>
      <c r="B39" s="862"/>
      <c r="C39" s="863"/>
      <c r="D39" s="485"/>
      <c r="E39" s="49"/>
      <c r="F39" s="49"/>
      <c r="G39" s="49"/>
      <c r="H39" s="81"/>
    </row>
    <row r="40" spans="1:8" ht="25.5" customHeight="1" thickBot="1">
      <c r="A40" s="564">
        <v>5</v>
      </c>
      <c r="B40" s="866"/>
      <c r="C40" s="867"/>
      <c r="D40" s="487"/>
      <c r="E40" s="52"/>
      <c r="F40" s="52"/>
      <c r="G40" s="52"/>
      <c r="H40" s="53"/>
    </row>
    <row r="41" spans="1:8" ht="12" customHeight="1">
      <c r="A41" s="489"/>
      <c r="B41" s="515"/>
      <c r="C41" s="515"/>
      <c r="D41" s="102"/>
      <c r="E41" s="102"/>
      <c r="F41" s="102"/>
      <c r="G41" s="102"/>
      <c r="H41" s="102"/>
    </row>
    <row r="42" spans="3:8" ht="12.75">
      <c r="C42" s="860"/>
      <c r="D42" s="861"/>
      <c r="E42" s="861"/>
      <c r="F42" s="858">
        <f ca="1">NOW()</f>
        <v>42369.35189861111</v>
      </c>
      <c r="G42" s="859"/>
      <c r="H42" s="571" t="s">
        <v>181</v>
      </c>
    </row>
  </sheetData>
  <sheetProtection password="DC20" sheet="1" objects="1" scenarios="1"/>
  <mergeCells count="35">
    <mergeCell ref="B14:G14"/>
    <mergeCell ref="B19:G19"/>
    <mergeCell ref="F42:G42"/>
    <mergeCell ref="C42:E42"/>
    <mergeCell ref="B37:C37"/>
    <mergeCell ref="B38:C38"/>
    <mergeCell ref="B39:C39"/>
    <mergeCell ref="B40:C40"/>
    <mergeCell ref="B20:G20"/>
    <mergeCell ref="B36:C36"/>
    <mergeCell ref="A2:H2"/>
    <mergeCell ref="B5:G5"/>
    <mergeCell ref="B8:G8"/>
    <mergeCell ref="B7:G7"/>
    <mergeCell ref="B13:G13"/>
    <mergeCell ref="B4:G4"/>
    <mergeCell ref="B9:G9"/>
    <mergeCell ref="B6:G6"/>
    <mergeCell ref="B10:G10"/>
    <mergeCell ref="A30:G30"/>
    <mergeCell ref="A34:C34"/>
    <mergeCell ref="A33:H33"/>
    <mergeCell ref="B35:C35"/>
    <mergeCell ref="B11:G11"/>
    <mergeCell ref="B12:G12"/>
    <mergeCell ref="A15:G15"/>
    <mergeCell ref="B27:G27"/>
    <mergeCell ref="B28:G28"/>
    <mergeCell ref="B29:G29"/>
    <mergeCell ref="B21:G21"/>
    <mergeCell ref="B22:G22"/>
    <mergeCell ref="B23:G23"/>
    <mergeCell ref="B25:G25"/>
    <mergeCell ref="B26:G26"/>
    <mergeCell ref="B24:G24"/>
  </mergeCells>
  <printOptions horizontalCentered="1"/>
  <pageMargins left="0.6" right="0.6" top="0.6" bottom="0.6" header="0.5" footer="0.5"/>
  <pageSetup fitToHeight="1" fitToWidth="1" horizontalDpi="600" verticalDpi="600" orientation="portrait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zoomScalePageLayoutView="0" workbookViewId="0" topLeftCell="A19">
      <selection activeCell="F43" sqref="F43"/>
    </sheetView>
  </sheetViews>
  <sheetFormatPr defaultColWidth="8.8515625" defaultRowHeight="15" customHeight="1"/>
  <cols>
    <col min="1" max="1" width="39.8515625" style="33" customWidth="1"/>
    <col min="2" max="2" width="12.421875" style="153" customWidth="1"/>
    <col min="3" max="3" width="14.8515625" style="153" customWidth="1"/>
    <col min="4" max="4" width="12.421875" style="153" customWidth="1"/>
    <col min="5" max="5" width="1.1484375" style="153" customWidth="1"/>
    <col min="6" max="6" width="10.00390625" style="33" customWidth="1"/>
    <col min="7" max="16384" width="8.8515625" style="33" customWidth="1"/>
  </cols>
  <sheetData>
    <row r="1" spans="1:5" ht="15" customHeight="1" thickBot="1">
      <c r="A1" s="495" t="s">
        <v>133</v>
      </c>
      <c r="B1" s="496" t="s">
        <v>134</v>
      </c>
      <c r="C1" s="496" t="s">
        <v>135</v>
      </c>
      <c r="D1" s="496" t="s">
        <v>136</v>
      </c>
      <c r="E1" s="33"/>
    </row>
    <row r="2" spans="1:5" ht="22.5" customHeight="1">
      <c r="A2" s="509"/>
      <c r="B2" s="513" t="s">
        <v>48</v>
      </c>
      <c r="C2" s="513" t="s">
        <v>43</v>
      </c>
      <c r="D2" s="496" t="s">
        <v>169</v>
      </c>
      <c r="E2" s="33"/>
    </row>
    <row r="3" spans="1:5" ht="15" customHeight="1" thickBot="1">
      <c r="A3" s="509"/>
      <c r="B3" s="512" t="s">
        <v>1231</v>
      </c>
      <c r="C3" s="512" t="s">
        <v>1230</v>
      </c>
      <c r="D3" s="497"/>
      <c r="E3" s="33"/>
    </row>
    <row r="4" spans="1:5" ht="13.5" customHeight="1" thickBot="1">
      <c r="A4" s="499" t="s">
        <v>137</v>
      </c>
      <c r="B4" s="510">
        <f>'1 Start Here'!H13-1</f>
        <v>-1</v>
      </c>
      <c r="C4" s="511">
        <f>'1 Start Here'!H4-1</f>
        <v>-1</v>
      </c>
      <c r="D4" s="498" t="s">
        <v>138</v>
      </c>
      <c r="E4" s="33"/>
    </row>
    <row r="5" spans="1:5" ht="13.5" customHeight="1">
      <c r="A5" s="508" t="s">
        <v>139</v>
      </c>
      <c r="B5" s="505"/>
      <c r="C5" s="506"/>
      <c r="D5" s="507">
        <f>C5-B5</f>
        <v>0</v>
      </c>
      <c r="E5" s="33"/>
    </row>
    <row r="6" spans="1:5" ht="13.5" customHeight="1">
      <c r="A6" s="500" t="s">
        <v>140</v>
      </c>
      <c r="B6" s="501"/>
      <c r="C6" s="503"/>
      <c r="D6" s="502">
        <f>C6-B6</f>
        <v>0</v>
      </c>
      <c r="E6" s="33"/>
    </row>
    <row r="7" spans="1:5" ht="13.5" customHeight="1">
      <c r="A7" s="500" t="s">
        <v>141</v>
      </c>
      <c r="B7" s="501"/>
      <c r="C7" s="503"/>
      <c r="D7" s="502">
        <f>C7-B7</f>
        <v>0</v>
      </c>
      <c r="E7" s="33"/>
    </row>
    <row r="8" spans="1:5" ht="13.5" customHeight="1">
      <c r="A8" s="500" t="s">
        <v>89</v>
      </c>
      <c r="B8" s="504">
        <f>'6b Inventory'!I48</f>
        <v>0</v>
      </c>
      <c r="C8" s="504">
        <f>'6b Inventory'!L48</f>
        <v>0</v>
      </c>
      <c r="D8" s="502">
        <f>C8-B8</f>
        <v>0</v>
      </c>
      <c r="E8" s="33"/>
    </row>
    <row r="9" spans="1:5" ht="13.5" customHeight="1" thickBot="1">
      <c r="A9" s="87" t="s">
        <v>142</v>
      </c>
      <c r="B9" s="85"/>
      <c r="C9" s="86"/>
      <c r="D9" s="116">
        <f>C9-B9</f>
        <v>0</v>
      </c>
      <c r="E9" s="33"/>
    </row>
    <row r="10" spans="1:5" ht="13.5" customHeight="1" thickBot="1">
      <c r="A10" s="117" t="s">
        <v>143</v>
      </c>
      <c r="B10" s="118">
        <f>SUM(B5:B9)</f>
        <v>0</v>
      </c>
      <c r="C10" s="118">
        <f>SUM(C5:C9)</f>
        <v>0</v>
      </c>
      <c r="D10" s="119">
        <f>SUM(D5:D9)</f>
        <v>0</v>
      </c>
      <c r="E10" s="33"/>
    </row>
    <row r="11" spans="1:5" ht="7.5" customHeight="1" thickBot="1">
      <c r="A11" s="120"/>
      <c r="B11" s="121"/>
      <c r="C11" s="121"/>
      <c r="D11" s="122"/>
      <c r="E11" s="33"/>
    </row>
    <row r="12" spans="1:5" ht="13.5" customHeight="1">
      <c r="A12" s="114" t="s">
        <v>144</v>
      </c>
      <c r="B12" s="123"/>
      <c r="C12" s="123"/>
      <c r="D12" s="124"/>
      <c r="E12" s="33"/>
    </row>
    <row r="13" spans="1:5" ht="13.5" customHeight="1">
      <c r="A13" s="115" t="s">
        <v>145</v>
      </c>
      <c r="B13" s="83"/>
      <c r="C13" s="84"/>
      <c r="D13" s="116">
        <f>C13-B13</f>
        <v>0</v>
      </c>
      <c r="E13" s="33"/>
    </row>
    <row r="14" spans="1:5" ht="13.5" customHeight="1">
      <c r="A14" s="115" t="s">
        <v>1250</v>
      </c>
      <c r="B14" s="83"/>
      <c r="C14" s="84"/>
      <c r="D14" s="116">
        <f>C14-B14</f>
        <v>0</v>
      </c>
      <c r="E14" s="33"/>
    </row>
    <row r="15" spans="1:5" ht="13.5" customHeight="1">
      <c r="A15" s="115" t="s">
        <v>1251</v>
      </c>
      <c r="B15" s="83"/>
      <c r="C15" s="84"/>
      <c r="D15" s="116">
        <f>C15-B15</f>
        <v>0</v>
      </c>
      <c r="E15" s="33"/>
    </row>
    <row r="16" spans="1:5" ht="13.5" customHeight="1">
      <c r="A16" s="47" t="s">
        <v>146</v>
      </c>
      <c r="B16" s="83"/>
      <c r="C16" s="84"/>
      <c r="D16" s="116">
        <f>C16-B16</f>
        <v>0</v>
      </c>
      <c r="E16" s="33"/>
    </row>
    <row r="17" spans="1:5" ht="13.5" customHeight="1" thickBot="1">
      <c r="A17" s="87" t="s">
        <v>147</v>
      </c>
      <c r="B17" s="85"/>
      <c r="C17" s="86"/>
      <c r="D17" s="116">
        <f>C17-B17</f>
        <v>0</v>
      </c>
      <c r="E17" s="33"/>
    </row>
    <row r="18" spans="1:5" ht="13.5" customHeight="1" thickBot="1">
      <c r="A18" s="125" t="s">
        <v>148</v>
      </c>
      <c r="B18" s="118">
        <f>SUM(B13:B17)</f>
        <v>0</v>
      </c>
      <c r="C18" s="118">
        <f>SUM(C13:C17)</f>
        <v>0</v>
      </c>
      <c r="D18" s="119">
        <f>SUM(D13:D17)</f>
        <v>0</v>
      </c>
      <c r="E18" s="33"/>
    </row>
    <row r="19" spans="1:5" ht="13.5" customHeight="1" thickBot="1">
      <c r="A19" s="126" t="s">
        <v>149</v>
      </c>
      <c r="B19" s="118">
        <f>B10+B18</f>
        <v>0</v>
      </c>
      <c r="C19" s="118">
        <f>C10+C18</f>
        <v>0</v>
      </c>
      <c r="D19" s="118">
        <f>D10+D18</f>
        <v>0</v>
      </c>
      <c r="E19" s="33"/>
    </row>
    <row r="20" spans="1:5" ht="6.75" customHeight="1" thickBot="1">
      <c r="A20" s="120"/>
      <c r="B20" s="121"/>
      <c r="C20" s="121"/>
      <c r="D20" s="122"/>
      <c r="E20" s="33"/>
    </row>
    <row r="21" spans="1:6" ht="13.5" customHeight="1">
      <c r="A21" s="127" t="s">
        <v>150</v>
      </c>
      <c r="B21" s="123"/>
      <c r="C21" s="123"/>
      <c r="D21" s="124"/>
      <c r="E21" s="33"/>
      <c r="F21" s="128"/>
    </row>
    <row r="22" spans="1:6" ht="13.5" customHeight="1">
      <c r="A22" s="129" t="s">
        <v>151</v>
      </c>
      <c r="B22" s="83"/>
      <c r="C22" s="84"/>
      <c r="D22" s="130">
        <f>C22-B22</f>
        <v>0</v>
      </c>
      <c r="E22" s="33"/>
      <c r="F22" s="128"/>
    </row>
    <row r="23" spans="1:6" ht="13.5" customHeight="1">
      <c r="A23" s="129" t="s">
        <v>152</v>
      </c>
      <c r="B23" s="83"/>
      <c r="C23" s="84"/>
      <c r="D23" s="130">
        <f>C23-B23</f>
        <v>0</v>
      </c>
      <c r="E23" s="33"/>
      <c r="F23" s="128"/>
    </row>
    <row r="24" spans="1:6" ht="13.5" customHeight="1">
      <c r="A24" s="88" t="s">
        <v>153</v>
      </c>
      <c r="B24" s="83"/>
      <c r="C24" s="84"/>
      <c r="D24" s="130">
        <f>C24-B24</f>
        <v>0</v>
      </c>
      <c r="E24" s="33"/>
      <c r="F24" s="128"/>
    </row>
    <row r="25" spans="1:6" ht="13.5" customHeight="1" thickBot="1">
      <c r="A25" s="89" t="s">
        <v>154</v>
      </c>
      <c r="B25" s="85"/>
      <c r="C25" s="86"/>
      <c r="D25" s="130">
        <f>C25-B25</f>
        <v>0</v>
      </c>
      <c r="E25" s="33"/>
      <c r="F25" s="128"/>
    </row>
    <row r="26" spans="1:6" ht="13.5" customHeight="1" thickBot="1">
      <c r="A26" s="131" t="s">
        <v>155</v>
      </c>
      <c r="B26" s="132">
        <f>SUM(B22:B25)</f>
        <v>0</v>
      </c>
      <c r="C26" s="132">
        <f>SUM(C22:C25)</f>
        <v>0</v>
      </c>
      <c r="D26" s="132">
        <f>SUM(D22:D25)</f>
        <v>0</v>
      </c>
      <c r="E26" s="33"/>
      <c r="F26" s="128"/>
    </row>
    <row r="27" spans="1:5" ht="7.5" customHeight="1" thickBot="1">
      <c r="A27" s="133"/>
      <c r="B27" s="121"/>
      <c r="C27" s="121"/>
      <c r="D27" s="122"/>
      <c r="E27" s="33"/>
    </row>
    <row r="28" spans="1:5" ht="13.5" customHeight="1">
      <c r="A28" s="127" t="s">
        <v>156</v>
      </c>
      <c r="B28" s="123"/>
      <c r="C28" s="123"/>
      <c r="D28" s="124"/>
      <c r="E28" s="33"/>
    </row>
    <row r="29" spans="1:5" ht="13.5" customHeight="1">
      <c r="A29" s="129" t="s">
        <v>157</v>
      </c>
      <c r="B29" s="83"/>
      <c r="C29" s="84"/>
      <c r="D29" s="130">
        <f>C29-B29</f>
        <v>0</v>
      </c>
      <c r="E29" s="33"/>
    </row>
    <row r="30" spans="1:5" ht="13.5" customHeight="1" thickBot="1">
      <c r="A30" s="134" t="s">
        <v>158</v>
      </c>
      <c r="B30" s="85"/>
      <c r="C30" s="86"/>
      <c r="D30" s="130">
        <f>C30-B30</f>
        <v>0</v>
      </c>
      <c r="E30" s="33"/>
    </row>
    <row r="31" spans="1:5" ht="13.5" customHeight="1" thickBot="1">
      <c r="A31" s="125" t="s">
        <v>159</v>
      </c>
      <c r="B31" s="118">
        <f>B29+B30</f>
        <v>0</v>
      </c>
      <c r="C31" s="118">
        <f>C29+C30</f>
        <v>0</v>
      </c>
      <c r="D31" s="118">
        <f>D29+D30</f>
        <v>0</v>
      </c>
      <c r="E31" s="33"/>
    </row>
    <row r="32" spans="1:5" ht="13.5" customHeight="1" thickBot="1">
      <c r="A32" s="126" t="s">
        <v>160</v>
      </c>
      <c r="B32" s="118">
        <f>B26+B31</f>
        <v>0</v>
      </c>
      <c r="C32" s="118">
        <f>C26+C31</f>
        <v>0</v>
      </c>
      <c r="D32" s="118">
        <f>D26+D31</f>
        <v>0</v>
      </c>
      <c r="E32" s="33"/>
    </row>
    <row r="33" spans="1:5" ht="9" customHeight="1" thickBot="1">
      <c r="A33" s="135"/>
      <c r="B33" s="121"/>
      <c r="C33" s="121"/>
      <c r="D33" s="122"/>
      <c r="E33" s="33"/>
    </row>
    <row r="34" spans="1:6" ht="13.5" customHeight="1" thickBot="1">
      <c r="A34" s="117" t="s">
        <v>161</v>
      </c>
      <c r="B34" s="118">
        <f>B19-B32</f>
        <v>0</v>
      </c>
      <c r="C34" s="118">
        <f>C19-C32</f>
        <v>0</v>
      </c>
      <c r="D34" s="118">
        <f>D19-D32</f>
        <v>0</v>
      </c>
      <c r="E34" s="33"/>
      <c r="F34" s="136"/>
    </row>
    <row r="35" spans="1:6" ht="7.5" customHeight="1" thickBot="1">
      <c r="A35" s="133"/>
      <c r="B35" s="137"/>
      <c r="C35" s="137"/>
      <c r="D35" s="137"/>
      <c r="E35" s="33"/>
      <c r="F35" s="136"/>
    </row>
    <row r="36" spans="1:5" ht="13.5" customHeight="1" thickBot="1">
      <c r="A36" s="138" t="s">
        <v>162</v>
      </c>
      <c r="B36" s="139"/>
      <c r="C36" s="139"/>
      <c r="D36" s="140"/>
      <c r="E36" s="33"/>
    </row>
    <row r="37" spans="1:5" ht="13.5" customHeight="1">
      <c r="A37" s="141" t="s">
        <v>163</v>
      </c>
      <c r="B37" s="870" t="s">
        <v>165</v>
      </c>
      <c r="C37" s="870"/>
      <c r="D37" s="872">
        <f>D10-D26</f>
        <v>0</v>
      </c>
      <c r="E37" s="33"/>
    </row>
    <row r="38" spans="1:5" ht="15.75" customHeight="1" thickBot="1">
      <c r="A38" s="142" t="s">
        <v>164</v>
      </c>
      <c r="B38" s="871"/>
      <c r="C38" s="871"/>
      <c r="D38" s="873"/>
      <c r="E38" s="33"/>
    </row>
    <row r="39" spans="1:5" ht="13.5" customHeight="1">
      <c r="A39" s="143" t="s">
        <v>184</v>
      </c>
      <c r="B39" s="868"/>
      <c r="C39" s="869"/>
      <c r="D39" s="144">
        <f>'7 Entre.'!Q36</f>
        <v>0</v>
      </c>
      <c r="E39" s="33"/>
    </row>
    <row r="40" spans="1:5" ht="13.5" customHeight="1" thickBot="1">
      <c r="A40" s="143" t="s">
        <v>185</v>
      </c>
      <c r="B40" s="868"/>
      <c r="C40" s="869"/>
      <c r="D40" s="145">
        <f>'8 Placement'!P34</f>
        <v>0</v>
      </c>
      <c r="E40" s="33"/>
    </row>
    <row r="41" spans="1:5" ht="17.25" customHeight="1" thickBot="1">
      <c r="A41" s="143" t="s">
        <v>166</v>
      </c>
      <c r="B41" s="874" t="s">
        <v>165</v>
      </c>
      <c r="C41" s="874"/>
      <c r="D41" s="146">
        <f>D39+D40</f>
        <v>0</v>
      </c>
      <c r="E41" s="33"/>
    </row>
    <row r="42" spans="1:5" ht="13.5" customHeight="1" thickBot="1">
      <c r="A42" s="143" t="s">
        <v>186</v>
      </c>
      <c r="B42" s="868"/>
      <c r="C42" s="868"/>
      <c r="D42" s="118">
        <f>'9 Other Income'!H30</f>
        <v>0</v>
      </c>
      <c r="E42" s="33"/>
    </row>
    <row r="43" spans="1:6" ht="27.75" customHeight="1" thickBot="1">
      <c r="A43" s="126" t="s">
        <v>167</v>
      </c>
      <c r="B43" s="875" t="s">
        <v>168</v>
      </c>
      <c r="C43" s="875"/>
      <c r="D43" s="147">
        <f>D41+D42</f>
        <v>0</v>
      </c>
      <c r="E43" s="33"/>
      <c r="F43" s="148" t="str">
        <f>IF(D43&gt;(D34-0.01),"Qualifies","Does Not Qualify")</f>
        <v>Qualifies</v>
      </c>
    </row>
    <row r="44" spans="1:5" ht="6.75" customHeight="1" thickBot="1">
      <c r="A44" s="126"/>
      <c r="B44" s="149"/>
      <c r="C44" s="149"/>
      <c r="D44" s="150"/>
      <c r="E44" s="33"/>
    </row>
    <row r="45" spans="1:6" ht="27.75" customHeight="1" thickBot="1">
      <c r="A45" s="878" t="s">
        <v>1255</v>
      </c>
      <c r="B45" s="879"/>
      <c r="C45" s="879"/>
      <c r="D45" s="151">
        <f>'8 Placement'!P37</f>
        <v>0</v>
      </c>
      <c r="E45" s="33"/>
      <c r="F45" s="152"/>
    </row>
    <row r="46" spans="1:5" ht="15" customHeight="1" thickBot="1">
      <c r="A46" s="876" t="s">
        <v>1258</v>
      </c>
      <c r="B46" s="877"/>
      <c r="C46" s="877"/>
      <c r="D46" s="877"/>
      <c r="E46" s="33"/>
    </row>
    <row r="47" spans="1:6" ht="25.5" customHeight="1" thickBot="1">
      <c r="A47" s="882" t="s">
        <v>1256</v>
      </c>
      <c r="B47" s="883"/>
      <c r="C47" s="883"/>
      <c r="D47" s="883"/>
      <c r="E47" s="154">
        <f>SUM(IF(D37&gt;999.99999,IF(D41&gt;999.99999,IF(D43&gt;(D34-0.01),1,0))))</f>
        <v>0</v>
      </c>
      <c r="F47" s="148" t="str">
        <f>IF(E47&gt;0.1,"Qualifies","Does Not Qualify")</f>
        <v>Does Not Qualify</v>
      </c>
    </row>
    <row r="48" spans="1:6" ht="26.25" customHeight="1" thickBot="1">
      <c r="A48" s="882" t="s">
        <v>1257</v>
      </c>
      <c r="B48" s="883"/>
      <c r="C48" s="883"/>
      <c r="D48" s="883"/>
      <c r="E48" s="155">
        <f>SUM(IF(D45&gt;999.99999,IF(D43&gt;(D34-0.01),1,0)))</f>
        <v>0</v>
      </c>
      <c r="F48" s="148" t="str">
        <f>IF(E48&gt;0.1,"Qualifies","Does Not Qualify")</f>
        <v>Does Not Qualify</v>
      </c>
    </row>
    <row r="49" spans="1:6" ht="26.25" customHeight="1" thickBot="1">
      <c r="A49" s="880" t="s">
        <v>1261</v>
      </c>
      <c r="B49" s="881"/>
      <c r="C49" s="881"/>
      <c r="D49" s="881"/>
      <c r="E49" s="155">
        <f>SUM(IF(D45&gt;(999.999-MIN(D37,D41)),IF(D43&gt;(D34-0.01),1,0)))</f>
        <v>0</v>
      </c>
      <c r="F49" s="148" t="str">
        <f>IF(E49&gt;0.1,"Qualifies","Does Not Qualify")</f>
        <v>Does Not Qualify</v>
      </c>
    </row>
    <row r="50" spans="1:6" ht="12.75">
      <c r="A50" s="97"/>
      <c r="B50" s="858">
        <f ca="1">NOW()</f>
        <v>42369.35189861111</v>
      </c>
      <c r="C50" s="859"/>
      <c r="D50" s="699"/>
      <c r="E50" s="21"/>
      <c r="F50" s="571" t="s">
        <v>71</v>
      </c>
    </row>
    <row r="51" spans="2:5" ht="15" customHeight="1">
      <c r="B51" s="33"/>
      <c r="C51" s="33"/>
      <c r="D51" s="33"/>
      <c r="E51" s="33"/>
    </row>
    <row r="52" spans="2:5" ht="15" customHeight="1">
      <c r="B52" s="33"/>
      <c r="C52" s="33"/>
      <c r="D52" s="33"/>
      <c r="E52" s="33"/>
    </row>
    <row r="53" spans="2:5" ht="15" customHeight="1">
      <c r="B53" s="33"/>
      <c r="C53" s="33"/>
      <c r="D53" s="33"/>
      <c r="E53" s="33"/>
    </row>
    <row r="54" spans="2:5" ht="15" customHeight="1">
      <c r="B54" s="33"/>
      <c r="C54" s="33"/>
      <c r="D54" s="33"/>
      <c r="E54" s="33"/>
    </row>
    <row r="55" spans="2:5" ht="15" customHeight="1">
      <c r="B55" s="33"/>
      <c r="C55" s="33"/>
      <c r="D55" s="33"/>
      <c r="E55" s="33"/>
    </row>
    <row r="56" spans="2:5" ht="15" customHeight="1">
      <c r="B56" s="33"/>
      <c r="C56" s="33"/>
      <c r="D56" s="33"/>
      <c r="E56" s="33"/>
    </row>
    <row r="57" spans="2:5" ht="15" customHeight="1">
      <c r="B57" s="33"/>
      <c r="C57" s="33"/>
      <c r="D57" s="33"/>
      <c r="E57" s="33"/>
    </row>
    <row r="58" spans="2:5" ht="15" customHeight="1">
      <c r="B58" s="33"/>
      <c r="C58" s="33"/>
      <c r="D58" s="33"/>
      <c r="E58" s="33"/>
    </row>
    <row r="59" spans="2:5" ht="15" customHeight="1">
      <c r="B59" s="33"/>
      <c r="C59" s="33"/>
      <c r="D59" s="33"/>
      <c r="E59" s="33"/>
    </row>
    <row r="60" spans="2:5" ht="15" customHeight="1">
      <c r="B60" s="33"/>
      <c r="C60" s="33"/>
      <c r="D60" s="33"/>
      <c r="E60" s="33"/>
    </row>
    <row r="61" spans="2:5" ht="15" customHeight="1">
      <c r="B61" s="33"/>
      <c r="C61" s="33"/>
      <c r="D61" s="33"/>
      <c r="E61" s="33"/>
    </row>
    <row r="62" spans="2:5" ht="15" customHeight="1">
      <c r="B62" s="33"/>
      <c r="C62" s="33"/>
      <c r="D62" s="33"/>
      <c r="E62" s="33"/>
    </row>
    <row r="63" spans="2:5" ht="15" customHeight="1">
      <c r="B63" s="33"/>
      <c r="C63" s="33"/>
      <c r="D63" s="33"/>
      <c r="E63" s="33"/>
    </row>
    <row r="64" spans="2:5" ht="15" customHeight="1">
      <c r="B64" s="33"/>
      <c r="C64" s="33"/>
      <c r="D64" s="33"/>
      <c r="E64" s="33"/>
    </row>
    <row r="65" spans="2:5" ht="15" customHeight="1">
      <c r="B65" s="33"/>
      <c r="C65" s="33"/>
      <c r="D65" s="33"/>
      <c r="E65" s="33"/>
    </row>
    <row r="66" spans="2:5" ht="15" customHeight="1">
      <c r="B66" s="33"/>
      <c r="C66" s="33"/>
      <c r="D66" s="33"/>
      <c r="E66" s="33"/>
    </row>
    <row r="67" spans="2:5" ht="15" customHeight="1">
      <c r="B67" s="33"/>
      <c r="C67" s="33"/>
      <c r="D67" s="33"/>
      <c r="E67" s="33"/>
    </row>
    <row r="68" spans="2:5" ht="15" customHeight="1">
      <c r="B68" s="33"/>
      <c r="C68" s="33"/>
      <c r="D68" s="33"/>
      <c r="E68" s="33"/>
    </row>
    <row r="69" spans="2:5" ht="15" customHeight="1">
      <c r="B69" s="33"/>
      <c r="C69" s="33"/>
      <c r="D69" s="33"/>
      <c r="E69" s="33"/>
    </row>
    <row r="70" spans="2:5" ht="15" customHeight="1">
      <c r="B70" s="33"/>
      <c r="C70" s="33"/>
      <c r="D70" s="33"/>
      <c r="E70" s="33"/>
    </row>
    <row r="71" spans="2:5" ht="15" customHeight="1">
      <c r="B71" s="33"/>
      <c r="C71" s="33"/>
      <c r="D71" s="33"/>
      <c r="E71" s="33"/>
    </row>
    <row r="72" spans="2:5" ht="15" customHeight="1">
      <c r="B72" s="33"/>
      <c r="C72" s="33"/>
      <c r="D72" s="33"/>
      <c r="E72" s="33"/>
    </row>
    <row r="73" spans="2:5" ht="15" customHeight="1">
      <c r="B73" s="33"/>
      <c r="C73" s="33"/>
      <c r="D73" s="33"/>
      <c r="E73" s="33"/>
    </row>
    <row r="74" spans="2:5" ht="15" customHeight="1">
      <c r="B74" s="33"/>
      <c r="C74" s="33"/>
      <c r="D74" s="33"/>
      <c r="E74" s="33"/>
    </row>
    <row r="75" spans="2:5" ht="15" customHeight="1">
      <c r="B75" s="33"/>
      <c r="C75" s="33"/>
      <c r="D75" s="33"/>
      <c r="E75" s="33"/>
    </row>
    <row r="76" spans="2:5" ht="15" customHeight="1">
      <c r="B76" s="33"/>
      <c r="C76" s="33"/>
      <c r="D76" s="33"/>
      <c r="E76" s="33"/>
    </row>
    <row r="77" spans="2:5" ht="15" customHeight="1">
      <c r="B77" s="33"/>
      <c r="C77" s="33"/>
      <c r="D77" s="33"/>
      <c r="E77" s="33"/>
    </row>
    <row r="78" spans="2:5" ht="15" customHeight="1">
      <c r="B78" s="33"/>
      <c r="C78" s="33"/>
      <c r="D78" s="33"/>
      <c r="E78" s="33"/>
    </row>
    <row r="79" spans="2:5" ht="15" customHeight="1">
      <c r="B79" s="33"/>
      <c r="C79" s="33"/>
      <c r="D79" s="33"/>
      <c r="E79" s="33"/>
    </row>
    <row r="80" spans="2:5" ht="15" customHeight="1">
      <c r="B80" s="33"/>
      <c r="C80" s="33"/>
      <c r="D80" s="33"/>
      <c r="E80" s="33"/>
    </row>
    <row r="81" spans="2:5" ht="15" customHeight="1">
      <c r="B81" s="33"/>
      <c r="C81" s="33"/>
      <c r="D81" s="33"/>
      <c r="E81" s="33"/>
    </row>
    <row r="82" spans="2:5" ht="15" customHeight="1">
      <c r="B82" s="33"/>
      <c r="C82" s="33"/>
      <c r="D82" s="33"/>
      <c r="E82" s="33"/>
    </row>
    <row r="83" spans="2:5" ht="15" customHeight="1">
      <c r="B83" s="33"/>
      <c r="C83" s="33"/>
      <c r="D83" s="33"/>
      <c r="E83" s="33"/>
    </row>
    <row r="84" spans="2:5" ht="15" customHeight="1">
      <c r="B84" s="33"/>
      <c r="C84" s="33"/>
      <c r="D84" s="33"/>
      <c r="E84" s="33"/>
    </row>
    <row r="85" spans="2:5" ht="15" customHeight="1">
      <c r="B85" s="33"/>
      <c r="C85" s="33"/>
      <c r="D85" s="33"/>
      <c r="E85" s="33"/>
    </row>
    <row r="86" spans="2:5" ht="15" customHeight="1">
      <c r="B86" s="33"/>
      <c r="C86" s="33"/>
      <c r="D86" s="33"/>
      <c r="E86" s="33"/>
    </row>
    <row r="87" spans="2:5" ht="15" customHeight="1">
      <c r="B87" s="33"/>
      <c r="C87" s="33"/>
      <c r="D87" s="33"/>
      <c r="E87" s="33"/>
    </row>
    <row r="88" spans="2:5" ht="15" customHeight="1">
      <c r="B88" s="33"/>
      <c r="C88" s="33"/>
      <c r="D88" s="33"/>
      <c r="E88" s="33"/>
    </row>
    <row r="89" spans="2:5" ht="15" customHeight="1">
      <c r="B89" s="33"/>
      <c r="C89" s="33"/>
      <c r="D89" s="33"/>
      <c r="E89" s="33"/>
    </row>
    <row r="90" spans="2:5" ht="15" customHeight="1">
      <c r="B90" s="33"/>
      <c r="C90" s="33"/>
      <c r="D90" s="33"/>
      <c r="E90" s="33"/>
    </row>
    <row r="91" spans="2:5" ht="15" customHeight="1">
      <c r="B91" s="33"/>
      <c r="C91" s="33"/>
      <c r="D91" s="33"/>
      <c r="E91" s="33"/>
    </row>
    <row r="92" spans="2:5" ht="15" customHeight="1">
      <c r="B92" s="33"/>
      <c r="C92" s="33"/>
      <c r="D92" s="33"/>
      <c r="E92" s="33"/>
    </row>
    <row r="93" spans="2:5" ht="15" customHeight="1">
      <c r="B93" s="33"/>
      <c r="C93" s="33"/>
      <c r="D93" s="33"/>
      <c r="E93" s="33"/>
    </row>
    <row r="94" spans="2:5" ht="15" customHeight="1">
      <c r="B94" s="33"/>
      <c r="C94" s="33"/>
      <c r="D94" s="33"/>
      <c r="E94" s="33"/>
    </row>
    <row r="95" spans="2:5" ht="15" customHeight="1">
      <c r="B95" s="33"/>
      <c r="C95" s="33"/>
      <c r="D95" s="33"/>
      <c r="E95" s="33"/>
    </row>
    <row r="96" spans="2:5" ht="15" customHeight="1">
      <c r="B96" s="33"/>
      <c r="C96" s="33"/>
      <c r="D96" s="33"/>
      <c r="E96" s="33"/>
    </row>
    <row r="97" spans="2:5" ht="15" customHeight="1">
      <c r="B97" s="33"/>
      <c r="C97" s="33"/>
      <c r="D97" s="33"/>
      <c r="E97" s="33"/>
    </row>
    <row r="98" spans="2:5" ht="15" customHeight="1">
      <c r="B98" s="33"/>
      <c r="C98" s="33"/>
      <c r="D98" s="33"/>
      <c r="E98" s="33"/>
    </row>
    <row r="99" spans="2:5" ht="15" customHeight="1">
      <c r="B99" s="33"/>
      <c r="C99" s="33"/>
      <c r="D99" s="33"/>
      <c r="E99" s="33"/>
    </row>
    <row r="100" spans="2:5" ht="15" customHeight="1">
      <c r="B100" s="33"/>
      <c r="C100" s="33"/>
      <c r="D100" s="33"/>
      <c r="E100" s="33"/>
    </row>
    <row r="101" spans="2:5" ht="15" customHeight="1">
      <c r="B101" s="33"/>
      <c r="C101" s="33"/>
      <c r="D101" s="33"/>
      <c r="E101" s="33"/>
    </row>
    <row r="102" spans="2:5" ht="15" customHeight="1">
      <c r="B102" s="33"/>
      <c r="C102" s="33"/>
      <c r="D102" s="33"/>
      <c r="E102" s="33"/>
    </row>
    <row r="103" spans="2:5" ht="15" customHeight="1">
      <c r="B103" s="33"/>
      <c r="C103" s="33"/>
      <c r="D103" s="33"/>
      <c r="E103" s="33"/>
    </row>
    <row r="104" spans="2:5" ht="15" customHeight="1">
      <c r="B104" s="33"/>
      <c r="C104" s="33"/>
      <c r="D104" s="33"/>
      <c r="E104" s="33"/>
    </row>
    <row r="105" spans="2:5" ht="15" customHeight="1">
      <c r="B105" s="33"/>
      <c r="C105" s="33"/>
      <c r="D105" s="33"/>
      <c r="E105" s="33"/>
    </row>
    <row r="106" spans="2:5" ht="15" customHeight="1">
      <c r="B106" s="33"/>
      <c r="C106" s="33"/>
      <c r="D106" s="33"/>
      <c r="E106" s="33"/>
    </row>
    <row r="107" spans="2:5" ht="15" customHeight="1">
      <c r="B107" s="33"/>
      <c r="C107" s="33"/>
      <c r="D107" s="33"/>
      <c r="E107" s="33"/>
    </row>
    <row r="108" spans="2:5" ht="15" customHeight="1">
      <c r="B108" s="33"/>
      <c r="C108" s="33"/>
      <c r="D108" s="33"/>
      <c r="E108" s="33"/>
    </row>
    <row r="109" spans="2:5" ht="15" customHeight="1">
      <c r="B109" s="33"/>
      <c r="C109" s="33"/>
      <c r="D109" s="33"/>
      <c r="E109" s="33"/>
    </row>
    <row r="110" spans="2:5" ht="15" customHeight="1">
      <c r="B110" s="33"/>
      <c r="C110" s="33"/>
      <c r="D110" s="33"/>
      <c r="E110" s="33"/>
    </row>
    <row r="111" spans="2:5" ht="15" customHeight="1">
      <c r="B111" s="33"/>
      <c r="C111" s="33"/>
      <c r="D111" s="33"/>
      <c r="E111" s="33"/>
    </row>
    <row r="112" spans="2:5" ht="15" customHeight="1">
      <c r="B112" s="33"/>
      <c r="C112" s="33"/>
      <c r="D112" s="33"/>
      <c r="E112" s="33"/>
    </row>
    <row r="113" spans="2:5" ht="15" customHeight="1">
      <c r="B113" s="33"/>
      <c r="C113" s="33"/>
      <c r="D113" s="33"/>
      <c r="E113" s="33"/>
    </row>
    <row r="114" spans="2:5" ht="15" customHeight="1">
      <c r="B114" s="33"/>
      <c r="C114" s="33"/>
      <c r="D114" s="33"/>
      <c r="E114" s="33"/>
    </row>
    <row r="115" spans="2:5" ht="15" customHeight="1">
      <c r="B115" s="33"/>
      <c r="C115" s="33"/>
      <c r="D115" s="33"/>
      <c r="E115" s="33"/>
    </row>
    <row r="116" spans="2:5" ht="15" customHeight="1">
      <c r="B116" s="33"/>
      <c r="C116" s="33"/>
      <c r="D116" s="33"/>
      <c r="E116" s="33"/>
    </row>
    <row r="117" spans="2:5" ht="15" customHeight="1">
      <c r="B117" s="33"/>
      <c r="C117" s="33"/>
      <c r="D117" s="33"/>
      <c r="E117" s="33"/>
    </row>
    <row r="118" spans="2:5" ht="15" customHeight="1">
      <c r="B118" s="33"/>
      <c r="C118" s="33"/>
      <c r="D118" s="33"/>
      <c r="E118" s="33"/>
    </row>
    <row r="119" spans="2:5" ht="15" customHeight="1">
      <c r="B119" s="33"/>
      <c r="C119" s="33"/>
      <c r="D119" s="33"/>
      <c r="E119" s="33"/>
    </row>
    <row r="120" spans="2:5" ht="15" customHeight="1">
      <c r="B120" s="33"/>
      <c r="C120" s="33"/>
      <c r="D120" s="33"/>
      <c r="E120" s="33"/>
    </row>
    <row r="121" spans="2:5" ht="15" customHeight="1">
      <c r="B121" s="33"/>
      <c r="C121" s="33"/>
      <c r="D121" s="33"/>
      <c r="E121" s="33"/>
    </row>
    <row r="122" spans="2:5" ht="15" customHeight="1">
      <c r="B122" s="33"/>
      <c r="C122" s="33"/>
      <c r="D122" s="33"/>
      <c r="E122" s="33"/>
    </row>
    <row r="123" spans="2:5" ht="15" customHeight="1">
      <c r="B123" s="33"/>
      <c r="C123" s="33"/>
      <c r="D123" s="33"/>
      <c r="E123" s="33"/>
    </row>
    <row r="124" spans="2:5" ht="15" customHeight="1">
      <c r="B124" s="33"/>
      <c r="C124" s="33"/>
      <c r="D124" s="33"/>
      <c r="E124" s="33"/>
    </row>
    <row r="125" spans="2:5" ht="15" customHeight="1">
      <c r="B125" s="33"/>
      <c r="C125" s="33"/>
      <c r="D125" s="33"/>
      <c r="E125" s="33"/>
    </row>
    <row r="126" spans="2:5" ht="15" customHeight="1">
      <c r="B126" s="33"/>
      <c r="C126" s="33"/>
      <c r="D126" s="33"/>
      <c r="E126" s="33"/>
    </row>
    <row r="127" spans="2:5" ht="15" customHeight="1">
      <c r="B127" s="33"/>
      <c r="C127" s="33"/>
      <c r="D127" s="33"/>
      <c r="E127" s="33"/>
    </row>
    <row r="128" spans="2:5" ht="15" customHeight="1">
      <c r="B128" s="33"/>
      <c r="C128" s="33"/>
      <c r="D128" s="33"/>
      <c r="E128" s="33"/>
    </row>
    <row r="129" spans="2:5" ht="15" customHeight="1">
      <c r="B129" s="33"/>
      <c r="C129" s="33"/>
      <c r="D129" s="33"/>
      <c r="E129" s="33"/>
    </row>
    <row r="130" spans="2:5" ht="15" customHeight="1">
      <c r="B130" s="33"/>
      <c r="C130" s="33"/>
      <c r="D130" s="33"/>
      <c r="E130" s="33"/>
    </row>
    <row r="131" spans="2:5" ht="15" customHeight="1">
      <c r="B131" s="33"/>
      <c r="C131" s="33"/>
      <c r="D131" s="33"/>
      <c r="E131" s="33"/>
    </row>
    <row r="132" spans="2:5" ht="15" customHeight="1">
      <c r="B132" s="33"/>
      <c r="C132" s="33"/>
      <c r="D132" s="33"/>
      <c r="E132" s="33"/>
    </row>
    <row r="133" spans="2:5" ht="15" customHeight="1">
      <c r="B133" s="33"/>
      <c r="C133" s="33"/>
      <c r="D133" s="33"/>
      <c r="E133" s="33"/>
    </row>
    <row r="134" spans="2:5" ht="15" customHeight="1">
      <c r="B134" s="33"/>
      <c r="C134" s="33"/>
      <c r="D134" s="33"/>
      <c r="E134" s="33"/>
    </row>
    <row r="135" spans="2:5" ht="15" customHeight="1">
      <c r="B135" s="33"/>
      <c r="C135" s="33"/>
      <c r="D135" s="33"/>
      <c r="E135" s="33"/>
    </row>
    <row r="136" spans="2:5" ht="15" customHeight="1">
      <c r="B136" s="33"/>
      <c r="C136" s="33"/>
      <c r="D136" s="33"/>
      <c r="E136" s="33"/>
    </row>
    <row r="137" spans="2:5" ht="15" customHeight="1">
      <c r="B137" s="33"/>
      <c r="C137" s="33"/>
      <c r="D137" s="33"/>
      <c r="E137" s="33"/>
    </row>
    <row r="138" spans="2:5" ht="15" customHeight="1">
      <c r="B138" s="33"/>
      <c r="C138" s="33"/>
      <c r="D138" s="33"/>
      <c r="E138" s="33"/>
    </row>
    <row r="139" spans="2:5" ht="15" customHeight="1">
      <c r="B139" s="33"/>
      <c r="C139" s="33"/>
      <c r="D139" s="33"/>
      <c r="E139" s="33"/>
    </row>
    <row r="140" spans="2:5" ht="15" customHeight="1">
      <c r="B140" s="33"/>
      <c r="C140" s="33"/>
      <c r="D140" s="33"/>
      <c r="E140" s="33"/>
    </row>
    <row r="141" spans="2:5" ht="15" customHeight="1">
      <c r="B141" s="33"/>
      <c r="C141" s="33"/>
      <c r="D141" s="33"/>
      <c r="E141" s="33"/>
    </row>
    <row r="142" spans="2:5" ht="15" customHeight="1">
      <c r="B142" s="33"/>
      <c r="C142" s="33"/>
      <c r="D142" s="33"/>
      <c r="E142" s="33"/>
    </row>
    <row r="143" spans="2:5" ht="15" customHeight="1">
      <c r="B143" s="33"/>
      <c r="C143" s="33"/>
      <c r="D143" s="33"/>
      <c r="E143" s="33"/>
    </row>
    <row r="144" spans="2:5" ht="15" customHeight="1">
      <c r="B144" s="33"/>
      <c r="C144" s="33"/>
      <c r="D144" s="33"/>
      <c r="E144" s="33"/>
    </row>
    <row r="145" spans="2:5" ht="15" customHeight="1">
      <c r="B145" s="33"/>
      <c r="C145" s="33"/>
      <c r="D145" s="33"/>
      <c r="E145" s="33"/>
    </row>
    <row r="146" spans="2:5" ht="15" customHeight="1">
      <c r="B146" s="33"/>
      <c r="C146" s="33"/>
      <c r="D146" s="33"/>
      <c r="E146" s="33"/>
    </row>
    <row r="147" spans="2:5" ht="15" customHeight="1">
      <c r="B147" s="33"/>
      <c r="C147" s="33"/>
      <c r="D147" s="33"/>
      <c r="E147" s="33"/>
    </row>
    <row r="148" spans="2:5" ht="15" customHeight="1">
      <c r="B148" s="33"/>
      <c r="C148" s="33"/>
      <c r="D148" s="33"/>
      <c r="E148" s="33"/>
    </row>
    <row r="149" spans="2:5" ht="15" customHeight="1">
      <c r="B149" s="33"/>
      <c r="C149" s="33"/>
      <c r="D149" s="33"/>
      <c r="E149" s="33"/>
    </row>
    <row r="150" spans="2:5" ht="15" customHeight="1">
      <c r="B150" s="33"/>
      <c r="C150" s="33"/>
      <c r="D150" s="33"/>
      <c r="E150" s="33"/>
    </row>
    <row r="151" spans="2:5" ht="15" customHeight="1">
      <c r="B151" s="33"/>
      <c r="C151" s="33"/>
      <c r="D151" s="33"/>
      <c r="E151" s="33"/>
    </row>
    <row r="152" spans="2:5" ht="15" customHeight="1">
      <c r="B152" s="33"/>
      <c r="C152" s="33"/>
      <c r="D152" s="33"/>
      <c r="E152" s="33"/>
    </row>
    <row r="153" spans="2:5" ht="15" customHeight="1">
      <c r="B153" s="33"/>
      <c r="C153" s="33"/>
      <c r="D153" s="33"/>
      <c r="E153" s="33"/>
    </row>
    <row r="154" spans="2:5" ht="15" customHeight="1">
      <c r="B154" s="33"/>
      <c r="C154" s="33"/>
      <c r="D154" s="33"/>
      <c r="E154" s="33"/>
    </row>
    <row r="155" spans="2:5" ht="15" customHeight="1">
      <c r="B155" s="33"/>
      <c r="C155" s="33"/>
      <c r="D155" s="33"/>
      <c r="E155" s="33"/>
    </row>
    <row r="156" spans="2:5" ht="15" customHeight="1">
      <c r="B156" s="33"/>
      <c r="C156" s="33"/>
      <c r="D156" s="33"/>
      <c r="E156" s="33"/>
    </row>
    <row r="157" spans="2:5" ht="15" customHeight="1">
      <c r="B157" s="33"/>
      <c r="C157" s="33"/>
      <c r="D157" s="33"/>
      <c r="E157" s="33"/>
    </row>
    <row r="158" spans="2:5" ht="15" customHeight="1">
      <c r="B158" s="33"/>
      <c r="C158" s="33"/>
      <c r="D158" s="33"/>
      <c r="E158" s="33"/>
    </row>
    <row r="159" spans="2:5" ht="15" customHeight="1">
      <c r="B159" s="33"/>
      <c r="C159" s="33"/>
      <c r="D159" s="33"/>
      <c r="E159" s="33"/>
    </row>
    <row r="160" spans="2:5" ht="15" customHeight="1">
      <c r="B160" s="33"/>
      <c r="C160" s="33"/>
      <c r="D160" s="33"/>
      <c r="E160" s="33"/>
    </row>
    <row r="161" spans="2:5" ht="15" customHeight="1">
      <c r="B161" s="33"/>
      <c r="C161" s="33"/>
      <c r="D161" s="33"/>
      <c r="E161" s="33"/>
    </row>
    <row r="162" spans="2:5" ht="15" customHeight="1">
      <c r="B162" s="33"/>
      <c r="C162" s="33"/>
      <c r="D162" s="33"/>
      <c r="E162" s="33"/>
    </row>
    <row r="163" spans="2:5" ht="15" customHeight="1">
      <c r="B163" s="33"/>
      <c r="C163" s="33"/>
      <c r="D163" s="33"/>
      <c r="E163" s="33"/>
    </row>
    <row r="164" spans="2:5" ht="15" customHeight="1">
      <c r="B164" s="33"/>
      <c r="C164" s="33"/>
      <c r="D164" s="33"/>
      <c r="E164" s="33"/>
    </row>
    <row r="165" spans="2:5" ht="15" customHeight="1">
      <c r="B165" s="33"/>
      <c r="C165" s="33"/>
      <c r="D165" s="33"/>
      <c r="E165" s="33"/>
    </row>
    <row r="166" spans="2:5" ht="15" customHeight="1">
      <c r="B166" s="33"/>
      <c r="C166" s="33"/>
      <c r="D166" s="33"/>
      <c r="E166" s="33"/>
    </row>
    <row r="167" spans="2:5" ht="15" customHeight="1">
      <c r="B167" s="33"/>
      <c r="C167" s="33"/>
      <c r="D167" s="33"/>
      <c r="E167" s="33"/>
    </row>
    <row r="168" spans="2:5" ht="15" customHeight="1">
      <c r="B168" s="33"/>
      <c r="C168" s="33"/>
      <c r="D168" s="33"/>
      <c r="E168" s="33"/>
    </row>
    <row r="169" spans="2:5" ht="15" customHeight="1">
      <c r="B169" s="33"/>
      <c r="C169" s="33"/>
      <c r="D169" s="33"/>
      <c r="E169" s="33"/>
    </row>
    <row r="170" spans="2:5" ht="15" customHeight="1">
      <c r="B170" s="33"/>
      <c r="C170" s="33"/>
      <c r="D170" s="33"/>
      <c r="E170" s="33"/>
    </row>
    <row r="171" spans="2:5" ht="15" customHeight="1">
      <c r="B171" s="33"/>
      <c r="C171" s="33"/>
      <c r="D171" s="33"/>
      <c r="E171" s="33"/>
    </row>
    <row r="172" spans="2:5" ht="15" customHeight="1">
      <c r="B172" s="33"/>
      <c r="C172" s="33"/>
      <c r="D172" s="33"/>
      <c r="E172" s="33"/>
    </row>
    <row r="173" spans="2:5" ht="15" customHeight="1">
      <c r="B173" s="33"/>
      <c r="C173" s="33"/>
      <c r="D173" s="33"/>
      <c r="E173" s="33"/>
    </row>
    <row r="174" spans="2:5" ht="15" customHeight="1">
      <c r="B174" s="33"/>
      <c r="C174" s="33"/>
      <c r="D174" s="33"/>
      <c r="E174" s="33"/>
    </row>
    <row r="175" spans="2:5" ht="15" customHeight="1">
      <c r="B175" s="33"/>
      <c r="C175" s="33"/>
      <c r="D175" s="33"/>
      <c r="E175" s="33"/>
    </row>
    <row r="176" spans="2:5" ht="15" customHeight="1">
      <c r="B176" s="33"/>
      <c r="C176" s="33"/>
      <c r="D176" s="33"/>
      <c r="E176" s="33"/>
    </row>
    <row r="177" spans="2:5" ht="15" customHeight="1">
      <c r="B177" s="33"/>
      <c r="C177" s="33"/>
      <c r="D177" s="33"/>
      <c r="E177" s="33"/>
    </row>
    <row r="178" spans="2:5" ht="15" customHeight="1">
      <c r="B178" s="33"/>
      <c r="C178" s="33"/>
      <c r="D178" s="33"/>
      <c r="E178" s="33"/>
    </row>
    <row r="179" spans="2:5" ht="15" customHeight="1">
      <c r="B179" s="33"/>
      <c r="C179" s="33"/>
      <c r="D179" s="33"/>
      <c r="E179" s="33"/>
    </row>
    <row r="180" spans="2:5" ht="15" customHeight="1">
      <c r="B180" s="33"/>
      <c r="C180" s="33"/>
      <c r="D180" s="33"/>
      <c r="E180" s="33"/>
    </row>
    <row r="181" spans="2:5" ht="15" customHeight="1">
      <c r="B181" s="33"/>
      <c r="C181" s="33"/>
      <c r="D181" s="33"/>
      <c r="E181" s="33"/>
    </row>
    <row r="182" spans="2:5" ht="15" customHeight="1">
      <c r="B182" s="33"/>
      <c r="C182" s="33"/>
      <c r="D182" s="33"/>
      <c r="E182" s="33"/>
    </row>
    <row r="183" spans="2:5" ht="15" customHeight="1">
      <c r="B183" s="33"/>
      <c r="C183" s="33"/>
      <c r="D183" s="33"/>
      <c r="E183" s="33"/>
    </row>
    <row r="184" spans="2:5" ht="15" customHeight="1">
      <c r="B184" s="33"/>
      <c r="C184" s="33"/>
      <c r="D184" s="33"/>
      <c r="E184" s="33"/>
    </row>
    <row r="185" spans="2:5" ht="15" customHeight="1">
      <c r="B185" s="33"/>
      <c r="C185" s="33"/>
      <c r="D185" s="33"/>
      <c r="E185" s="33"/>
    </row>
  </sheetData>
  <sheetProtection password="DC20" sheet="1" objects="1" scenarios="1"/>
  <mergeCells count="13">
    <mergeCell ref="B43:C43"/>
    <mergeCell ref="A46:D46"/>
    <mergeCell ref="A45:C45"/>
    <mergeCell ref="B50:D50"/>
    <mergeCell ref="A49:D49"/>
    <mergeCell ref="A47:D47"/>
    <mergeCell ref="A48:D48"/>
    <mergeCell ref="B39:C39"/>
    <mergeCell ref="B40:C40"/>
    <mergeCell ref="B37:C38"/>
    <mergeCell ref="D37:D38"/>
    <mergeCell ref="B41:C41"/>
    <mergeCell ref="B42:C42"/>
  </mergeCells>
  <printOptions horizontalCentered="1"/>
  <pageMargins left="0.6" right="0.6" top="0.6" bottom="0.6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B28" sqref="B28:D28"/>
    </sheetView>
  </sheetViews>
  <sheetFormatPr defaultColWidth="8.8515625" defaultRowHeight="12.75"/>
  <cols>
    <col min="1" max="1" width="0.85546875" style="160" customWidth="1"/>
    <col min="2" max="2" width="60.8515625" style="160" customWidth="1"/>
    <col min="3" max="3" width="15.7109375" style="160" customWidth="1"/>
    <col min="4" max="4" width="16.140625" style="472" customWidth="1"/>
    <col min="5" max="5" width="5.7109375" style="160" customWidth="1"/>
    <col min="6" max="6" width="5.8515625" style="160" customWidth="1"/>
    <col min="7" max="7" width="8.00390625" style="160" customWidth="1"/>
    <col min="8" max="8" width="12.421875" style="160" customWidth="1"/>
    <col min="9" max="16384" width="8.8515625" style="160" customWidth="1"/>
  </cols>
  <sheetData>
    <row r="1" spans="2:4" ht="18.75" customHeight="1">
      <c r="B1" s="922" t="s">
        <v>196</v>
      </c>
      <c r="C1" s="674"/>
      <c r="D1" s="674"/>
    </row>
    <row r="2" spans="2:7" s="161" customFormat="1" ht="16.5" customHeight="1">
      <c r="B2" s="929" t="s">
        <v>3</v>
      </c>
      <c r="C2" s="929"/>
      <c r="D2" s="930"/>
      <c r="E2" s="166"/>
      <c r="F2" s="166"/>
      <c r="G2" s="166"/>
    </row>
    <row r="3" spans="2:7" s="161" customFormat="1" ht="3.75" customHeight="1" thickBot="1">
      <c r="B3" s="516"/>
      <c r="C3" s="516"/>
      <c r="D3" s="517"/>
      <c r="E3" s="166"/>
      <c r="F3" s="166"/>
      <c r="G3" s="166"/>
    </row>
    <row r="4" spans="2:10" ht="15" customHeight="1">
      <c r="B4" s="931" t="s">
        <v>194</v>
      </c>
      <c r="C4" s="932"/>
      <c r="D4" s="933"/>
      <c r="H4" s="168"/>
      <c r="I4" s="168"/>
      <c r="J4" s="168"/>
    </row>
    <row r="5" spans="2:10" ht="15" customHeight="1">
      <c r="B5" s="908" t="s">
        <v>192</v>
      </c>
      <c r="C5" s="909"/>
      <c r="D5" s="910"/>
      <c r="H5" s="168"/>
      <c r="I5" s="168"/>
      <c r="J5" s="168"/>
    </row>
    <row r="6" spans="2:10" ht="15" customHeight="1">
      <c r="B6" s="908" t="s">
        <v>193</v>
      </c>
      <c r="C6" s="909"/>
      <c r="D6" s="910"/>
      <c r="H6" s="168"/>
      <c r="I6" s="168"/>
      <c r="J6" s="168"/>
    </row>
    <row r="7" spans="2:10" ht="15" customHeight="1" thickBot="1">
      <c r="B7" s="937" t="s">
        <v>195</v>
      </c>
      <c r="C7" s="938"/>
      <c r="D7" s="939"/>
      <c r="H7" s="168"/>
      <c r="I7" s="168"/>
      <c r="J7" s="168"/>
    </row>
    <row r="8" spans="2:5" ht="14.25" customHeight="1">
      <c r="B8" s="934" t="s">
        <v>199</v>
      </c>
      <c r="C8" s="935"/>
      <c r="D8" s="936"/>
      <c r="E8" s="186"/>
    </row>
    <row r="9" spans="2:5" ht="14.25" customHeight="1">
      <c r="B9" s="926" t="s">
        <v>197</v>
      </c>
      <c r="C9" s="927"/>
      <c r="D9" s="928"/>
      <c r="E9" s="186"/>
    </row>
    <row r="10" spans="2:5" ht="14.25" customHeight="1" thickBot="1">
      <c r="B10" s="923" t="s">
        <v>198</v>
      </c>
      <c r="C10" s="924"/>
      <c r="D10" s="925"/>
      <c r="E10" s="186"/>
    </row>
    <row r="11" spans="2:5" ht="19.5" customHeight="1" thickBot="1">
      <c r="B11" s="917" t="s">
        <v>200</v>
      </c>
      <c r="C11" s="918"/>
      <c r="D11" s="919"/>
      <c r="E11" s="186"/>
    </row>
    <row r="12" spans="1:4" ht="15" customHeight="1">
      <c r="A12" s="161"/>
      <c r="B12" s="911" t="s">
        <v>87</v>
      </c>
      <c r="C12" s="912"/>
      <c r="D12" s="461" t="str">
        <f>IF('1 Start Here'!H13&gt;1994,"Qualifies","Does Not Qualify")</f>
        <v>Does Not Qualify</v>
      </c>
    </row>
    <row r="13" spans="2:8" ht="15" customHeight="1">
      <c r="B13" s="915" t="s">
        <v>1259</v>
      </c>
      <c r="C13" s="916"/>
      <c r="D13" s="462" t="str">
        <f>'1 Start Here'!M23</f>
        <v>Does Not Qualify</v>
      </c>
      <c r="E13" s="463"/>
      <c r="F13" s="463"/>
      <c r="H13" s="464"/>
    </row>
    <row r="14" spans="2:8" ht="15" customHeight="1">
      <c r="B14" s="913" t="s">
        <v>1260</v>
      </c>
      <c r="C14" s="914"/>
      <c r="D14" s="465" t="str">
        <f>'1 Start Here'!M24</f>
        <v>Does Not Qualify</v>
      </c>
      <c r="E14" s="463"/>
      <c r="F14" s="463"/>
      <c r="H14" s="464"/>
    </row>
    <row r="15" spans="2:7" ht="15" customHeight="1">
      <c r="B15" s="903" t="s">
        <v>1226</v>
      </c>
      <c r="C15" s="904"/>
      <c r="D15" s="462" t="str">
        <f>'1 Start Here'!M27</f>
        <v>Does Not Qualify</v>
      </c>
      <c r="E15" s="463"/>
      <c r="F15" s="463"/>
      <c r="G15" s="466"/>
    </row>
    <row r="16" spans="2:8" ht="15" customHeight="1">
      <c r="B16" s="903" t="s">
        <v>1227</v>
      </c>
      <c r="C16" s="904"/>
      <c r="D16" s="462" t="str">
        <f>'10 Net Worth'!F43</f>
        <v>Qualifies</v>
      </c>
      <c r="E16" s="463"/>
      <c r="F16" s="463"/>
      <c r="H16" s="464"/>
    </row>
    <row r="17" spans="2:8" ht="54.75" customHeight="1">
      <c r="B17" s="920" t="s">
        <v>1228</v>
      </c>
      <c r="C17" s="921"/>
      <c r="D17" s="467" t="str">
        <f>IF(SUM('10 Net Worth'!E47:E49)&gt;0.9,"Qualifies","Does Not Qualify")</f>
        <v>Does Not Qualify</v>
      </c>
      <c r="E17" s="468"/>
      <c r="F17" s="469"/>
      <c r="G17" s="469"/>
      <c r="H17" s="470"/>
    </row>
    <row r="18" spans="2:8" ht="27" customHeight="1" thickBot="1">
      <c r="B18" s="884" t="s">
        <v>183</v>
      </c>
      <c r="C18" s="885"/>
      <c r="D18" s="471" t="str">
        <f>IF((SUM('1 Start Here'!L4:L28)+(SUM('2 FFA'!G14:G25)))=0,"Qualifies","Does Not Qualify")</f>
        <v>Does Not Qualify</v>
      </c>
      <c r="E18" s="468"/>
      <c r="F18" s="469"/>
      <c r="G18" s="469"/>
      <c r="H18" s="470"/>
    </row>
    <row r="19" ht="6.75" customHeight="1" thickBot="1"/>
    <row r="20" spans="2:8" s="161" customFormat="1" ht="13.5" thickBot="1">
      <c r="B20" s="518" t="s">
        <v>187</v>
      </c>
      <c r="C20" s="519"/>
      <c r="D20" s="520"/>
      <c r="E20" s="463"/>
      <c r="F20" s="463"/>
      <c r="H20" s="473"/>
    </row>
    <row r="21" spans="2:8" s="161" customFormat="1" ht="12.75">
      <c r="B21" s="905" t="s">
        <v>188</v>
      </c>
      <c r="C21" s="906"/>
      <c r="D21" s="907"/>
      <c r="E21" s="463"/>
      <c r="F21" s="463"/>
      <c r="H21" s="473"/>
    </row>
    <row r="22" spans="2:8" s="161" customFormat="1" ht="26.25" customHeight="1">
      <c r="B22" s="886" t="s">
        <v>189</v>
      </c>
      <c r="C22" s="887"/>
      <c r="D22" s="888"/>
      <c r="E22" s="463"/>
      <c r="F22" s="463"/>
      <c r="H22" s="473"/>
    </row>
    <row r="23" spans="2:8" s="161" customFormat="1" ht="12.75" customHeight="1" thickBot="1">
      <c r="B23" s="889" t="s">
        <v>201</v>
      </c>
      <c r="C23" s="890"/>
      <c r="D23" s="891"/>
      <c r="E23" s="463"/>
      <c r="F23" s="463"/>
      <c r="H23" s="473"/>
    </row>
    <row r="24" spans="2:6" ht="7.5" customHeight="1" thickBot="1">
      <c r="B24" s="474"/>
      <c r="C24" s="474"/>
      <c r="D24" s="475"/>
      <c r="E24" s="463"/>
      <c r="F24" s="463"/>
    </row>
    <row r="25" spans="2:7" ht="19.5" customHeight="1" thickBot="1">
      <c r="B25" s="892" t="s">
        <v>88</v>
      </c>
      <c r="C25" s="893"/>
      <c r="D25" s="894"/>
      <c r="E25" s="161"/>
      <c r="F25" s="161"/>
      <c r="G25" s="161"/>
    </row>
    <row r="26" spans="2:7" ht="15" customHeight="1">
      <c r="B26" s="589" t="s">
        <v>191</v>
      </c>
      <c r="C26" s="587"/>
      <c r="D26" s="588"/>
      <c r="E26" s="161"/>
      <c r="F26" s="161"/>
      <c r="G26" s="161"/>
    </row>
    <row r="27" spans="2:7" ht="25.5" customHeight="1">
      <c r="B27" s="898" t="s">
        <v>2136</v>
      </c>
      <c r="C27" s="899"/>
      <c r="D27" s="900"/>
      <c r="E27" s="166"/>
      <c r="F27" s="166"/>
      <c r="G27" s="166"/>
    </row>
    <row r="28" spans="2:7" ht="12.75" customHeight="1">
      <c r="B28" s="898" t="s">
        <v>2201</v>
      </c>
      <c r="C28" s="901"/>
      <c r="D28" s="902"/>
      <c r="E28" s="161"/>
      <c r="F28" s="161"/>
      <c r="G28" s="161"/>
    </row>
    <row r="29" spans="2:7" ht="12.75" customHeight="1">
      <c r="B29" s="590" t="s">
        <v>190</v>
      </c>
      <c r="C29" s="591"/>
      <c r="D29" s="592"/>
      <c r="E29" s="161"/>
      <c r="F29" s="161"/>
      <c r="G29" s="161"/>
    </row>
    <row r="30" spans="2:7" ht="12.75" customHeight="1">
      <c r="B30" s="593" t="s">
        <v>2202</v>
      </c>
      <c r="C30" s="591"/>
      <c r="D30" s="592"/>
      <c r="E30" s="161"/>
      <c r="F30" s="161"/>
      <c r="G30" s="161"/>
    </row>
    <row r="31" spans="2:7" ht="12.75" customHeight="1">
      <c r="B31" s="593" t="s">
        <v>2128</v>
      </c>
      <c r="C31" s="591"/>
      <c r="D31" s="592"/>
      <c r="E31" s="161"/>
      <c r="F31" s="161"/>
      <c r="G31" s="161"/>
    </row>
    <row r="32" spans="2:7" ht="12.75" customHeight="1">
      <c r="B32" s="593" t="s">
        <v>2129</v>
      </c>
      <c r="C32" s="591"/>
      <c r="D32" s="592"/>
      <c r="E32" s="161"/>
      <c r="F32" s="161"/>
      <c r="G32" s="161"/>
    </row>
    <row r="33" spans="2:7" ht="12.75" customHeight="1">
      <c r="B33" s="593" t="s">
        <v>2137</v>
      </c>
      <c r="C33" s="591"/>
      <c r="D33" s="592"/>
      <c r="E33" s="161"/>
      <c r="F33" s="161"/>
      <c r="G33" s="161"/>
    </row>
    <row r="34" spans="2:7" ht="12.75" customHeight="1">
      <c r="B34" s="593" t="s">
        <v>2130</v>
      </c>
      <c r="C34" s="584"/>
      <c r="D34" s="585"/>
      <c r="E34" s="161"/>
      <c r="F34" s="161"/>
      <c r="G34" s="161"/>
    </row>
    <row r="35" spans="2:7" ht="13.5" customHeight="1">
      <c r="B35" s="594" t="s">
        <v>2132</v>
      </c>
      <c r="C35" s="595"/>
      <c r="D35" s="585"/>
      <c r="E35" s="161"/>
      <c r="F35" s="161"/>
      <c r="G35" s="161"/>
    </row>
    <row r="36" spans="2:7" ht="12.75">
      <c r="B36" s="586" t="s">
        <v>2131</v>
      </c>
      <c r="C36" s="595"/>
      <c r="D36" s="585"/>
      <c r="E36" s="161"/>
      <c r="F36" s="161"/>
      <c r="G36" s="161"/>
    </row>
    <row r="37" spans="2:7" ht="12.75">
      <c r="B37" s="594" t="s">
        <v>2133</v>
      </c>
      <c r="C37" s="595"/>
      <c r="D37" s="585"/>
      <c r="E37" s="161"/>
      <c r="F37" s="161"/>
      <c r="G37" s="161"/>
    </row>
    <row r="38" spans="2:7" ht="13.5" customHeight="1">
      <c r="B38" s="898" t="s">
        <v>2134</v>
      </c>
      <c r="C38" s="899"/>
      <c r="D38" s="900"/>
      <c r="E38" s="161"/>
      <c r="F38" s="161"/>
      <c r="G38" s="161"/>
    </row>
    <row r="39" spans="2:7" ht="27.75" customHeight="1" thickBot="1">
      <c r="B39" s="895" t="s">
        <v>2135</v>
      </c>
      <c r="C39" s="896"/>
      <c r="D39" s="897"/>
      <c r="E39" s="161"/>
      <c r="F39" s="161"/>
      <c r="G39" s="161"/>
    </row>
    <row r="40" spans="2:4" ht="9.75" customHeight="1">
      <c r="B40" s="483"/>
      <c r="C40" s="483"/>
      <c r="D40" s="491"/>
    </row>
    <row r="41" spans="2:4" s="182" customFormat="1" ht="12.75">
      <c r="B41" s="392"/>
      <c r="C41" s="476">
        <f ca="1">NOW()</f>
        <v>42369.35189861111</v>
      </c>
      <c r="D41" s="572" t="s">
        <v>92</v>
      </c>
    </row>
    <row r="42" s="158" customFormat="1" ht="12.75"/>
    <row r="43" s="158" customFormat="1" ht="12.75"/>
    <row r="44" s="158" customFormat="1" ht="12.75"/>
    <row r="45" s="158" customFormat="1" ht="12.75"/>
    <row r="46" s="158" customFormat="1" ht="12.75"/>
    <row r="47" s="158" customFormat="1" ht="12.75"/>
    <row r="48" s="158" customFormat="1" ht="12.75"/>
    <row r="49" s="158" customFormat="1" ht="12.75"/>
    <row r="50" s="158" customFormat="1" ht="12.75"/>
    <row r="51" s="158" customFormat="1" ht="12.75"/>
    <row r="52" s="158" customFormat="1" ht="12.75"/>
    <row r="53" s="158" customFormat="1" ht="12.75"/>
    <row r="54" s="158" customFormat="1" ht="12.75"/>
    <row r="55" s="158" customFormat="1" ht="12.75"/>
    <row r="56" s="158" customFormat="1" ht="12.75"/>
    <row r="57" s="158" customFormat="1" ht="12.75"/>
    <row r="58" s="158" customFormat="1" ht="12.75"/>
    <row r="59" s="158" customFormat="1" ht="12.75"/>
    <row r="60" s="158" customFormat="1" ht="12.75"/>
    <row r="61" s="158" customFormat="1" ht="12.75"/>
    <row r="62" s="158" customFormat="1" ht="12.75"/>
    <row r="63" s="158" customFormat="1" ht="12.75"/>
    <row r="64" s="158" customFormat="1" ht="12.75"/>
    <row r="65" s="158" customFormat="1" ht="12.75"/>
    <row r="66" s="158" customFormat="1" ht="12.75"/>
    <row r="67" s="158" customFormat="1" ht="12.75"/>
    <row r="68" s="158" customFormat="1" ht="12.75"/>
    <row r="69" s="158" customFormat="1" ht="12.75"/>
    <row r="70" s="158" customFormat="1" ht="12.75"/>
    <row r="71" s="158" customFormat="1" ht="12.75"/>
    <row r="72" s="158" customFormat="1" ht="12.75"/>
    <row r="73" s="158" customFormat="1" ht="12.75"/>
    <row r="74" s="158" customFormat="1" ht="12.75"/>
    <row r="75" s="158" customFormat="1" ht="12.75"/>
    <row r="76" s="158" customFormat="1" ht="12.75"/>
    <row r="77" s="158" customFormat="1" ht="12.75"/>
    <row r="78" s="158" customFormat="1" ht="12.75"/>
    <row r="79" s="158" customFormat="1" ht="12.75"/>
    <row r="80" s="158" customFormat="1" ht="12.75"/>
    <row r="81" s="158" customFormat="1" ht="12.75"/>
  </sheetData>
  <sheetProtection password="DC20" sheet="1"/>
  <mergeCells count="25">
    <mergeCell ref="B1:D1"/>
    <mergeCell ref="B10:D10"/>
    <mergeCell ref="B9:D9"/>
    <mergeCell ref="B2:D2"/>
    <mergeCell ref="B4:D4"/>
    <mergeCell ref="B8:D8"/>
    <mergeCell ref="B7:D7"/>
    <mergeCell ref="B16:C16"/>
    <mergeCell ref="B21:D21"/>
    <mergeCell ref="B5:D5"/>
    <mergeCell ref="B12:C12"/>
    <mergeCell ref="B15:C15"/>
    <mergeCell ref="B14:C14"/>
    <mergeCell ref="B13:C13"/>
    <mergeCell ref="B11:D11"/>
    <mergeCell ref="B17:C17"/>
    <mergeCell ref="B6:D6"/>
    <mergeCell ref="B18:C18"/>
    <mergeCell ref="B22:D22"/>
    <mergeCell ref="B23:D23"/>
    <mergeCell ref="B25:D25"/>
    <mergeCell ref="B39:D39"/>
    <mergeCell ref="B38:D38"/>
    <mergeCell ref="B27:D27"/>
    <mergeCell ref="B28:D28"/>
  </mergeCells>
  <printOptions/>
  <pageMargins left="0.6" right="0.6" top="0.6" bottom="0.6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E9" sqref="E9"/>
    </sheetView>
  </sheetViews>
  <sheetFormatPr defaultColWidth="8.8515625" defaultRowHeight="12.75"/>
  <cols>
    <col min="1" max="1" width="11.8515625" style="158" customWidth="1"/>
    <col min="2" max="2" width="12.421875" style="158" customWidth="1"/>
    <col min="3" max="3" width="10.28125" style="158" customWidth="1"/>
    <col min="4" max="4" width="10.421875" style="158" customWidth="1"/>
    <col min="5" max="7" width="8.8515625" style="158" customWidth="1"/>
    <col min="8" max="8" width="18.28125" style="158" customWidth="1"/>
    <col min="9" max="16384" width="8.8515625" style="158" customWidth="1"/>
  </cols>
  <sheetData>
    <row r="1" spans="1:8" ht="12.75">
      <c r="A1" s="477" t="s">
        <v>248</v>
      </c>
      <c r="B1" s="184"/>
      <c r="C1" s="184"/>
      <c r="D1" s="184"/>
      <c r="E1" s="184"/>
      <c r="F1" s="184"/>
      <c r="G1" s="184"/>
      <c r="H1" s="184"/>
    </row>
    <row r="2" spans="1:8" ht="12.75">
      <c r="A2" s="184" t="s">
        <v>1238</v>
      </c>
      <c r="B2" s="184"/>
      <c r="C2" s="184"/>
      <c r="D2" s="184"/>
      <c r="E2" s="184"/>
      <c r="F2" s="184"/>
      <c r="G2" s="184"/>
      <c r="H2" s="184"/>
    </row>
    <row r="3" spans="1:8" ht="12.75">
      <c r="A3" s="160"/>
      <c r="B3" s="160"/>
      <c r="C3" s="160"/>
      <c r="D3" s="160"/>
      <c r="E3" s="160"/>
      <c r="F3" s="160"/>
      <c r="G3" s="160"/>
      <c r="H3" s="160"/>
    </row>
    <row r="4" spans="1:8" ht="10.5" customHeight="1">
      <c r="A4" s="697" t="s">
        <v>1225</v>
      </c>
      <c r="B4" s="838"/>
      <c r="C4" s="838"/>
      <c r="D4" s="838"/>
      <c r="E4" s="838"/>
      <c r="F4" s="838"/>
      <c r="G4" s="838"/>
      <c r="H4" s="838"/>
    </row>
    <row r="5" spans="1:8" ht="5.25" customHeight="1">
      <c r="A5" s="838"/>
      <c r="B5" s="838"/>
      <c r="C5" s="838"/>
      <c r="D5" s="838"/>
      <c r="E5" s="838"/>
      <c r="F5" s="838"/>
      <c r="G5" s="838"/>
      <c r="H5" s="838"/>
    </row>
    <row r="6" spans="1:8" ht="5.25" customHeight="1">
      <c r="A6" s="54"/>
      <c r="B6" s="54"/>
      <c r="C6" s="54"/>
      <c r="D6" s="54"/>
      <c r="E6" s="54"/>
      <c r="F6" s="54"/>
      <c r="G6" s="54"/>
      <c r="H6" s="54"/>
    </row>
    <row r="7" spans="1:5" ht="12.75">
      <c r="A7" s="478" t="s">
        <v>105</v>
      </c>
      <c r="B7" s="478" t="s">
        <v>107</v>
      </c>
      <c r="C7" s="478" t="s">
        <v>108</v>
      </c>
      <c r="D7" s="478" t="s">
        <v>106</v>
      </c>
      <c r="E7" s="453"/>
    </row>
    <row r="8" spans="1:8" ht="12.75">
      <c r="A8" s="479">
        <f>'1 Start Here'!F46</f>
        <v>0</v>
      </c>
      <c r="B8" s="479">
        <f>'1 Start Here'!F47</f>
        <v>0</v>
      </c>
      <c r="C8" s="479">
        <f>'1 Start Here'!F48</f>
        <v>0</v>
      </c>
      <c r="D8" s="479">
        <f>'1 Start Here'!F49</f>
        <v>0</v>
      </c>
      <c r="E8" s="453"/>
      <c r="F8" s="453"/>
      <c r="G8" s="453"/>
      <c r="H8" s="172"/>
    </row>
    <row r="9" spans="1:8" ht="12.75">
      <c r="A9" s="469"/>
      <c r="B9" s="184"/>
      <c r="C9" s="184"/>
      <c r="D9" s="184"/>
      <c r="E9" s="184"/>
      <c r="F9" s="184"/>
      <c r="G9" s="184"/>
      <c r="H9" s="184"/>
    </row>
    <row r="10" ht="12.75">
      <c r="A10" s="490" t="s">
        <v>1229</v>
      </c>
    </row>
    <row r="11" ht="12.75">
      <c r="A11" s="158" t="s">
        <v>104</v>
      </c>
    </row>
    <row r="12" ht="12.75">
      <c r="A12" s="158" t="s">
        <v>2182</v>
      </c>
    </row>
    <row r="13" spans="1:8" ht="12.75">
      <c r="A13" s="944"/>
      <c r="B13" s="945"/>
      <c r="C13" s="945"/>
      <c r="D13" s="945"/>
      <c r="E13" s="945"/>
      <c r="F13" s="945"/>
      <c r="G13" s="945"/>
      <c r="H13" s="946"/>
    </row>
    <row r="14" spans="1:8" ht="12.75">
      <c r="A14" s="947"/>
      <c r="B14" s="948"/>
      <c r="C14" s="948"/>
      <c r="D14" s="948"/>
      <c r="E14" s="948"/>
      <c r="F14" s="948"/>
      <c r="G14" s="948"/>
      <c r="H14" s="949"/>
    </row>
    <row r="15" spans="1:8" ht="12.75">
      <c r="A15" s="947"/>
      <c r="B15" s="948"/>
      <c r="C15" s="948"/>
      <c r="D15" s="948"/>
      <c r="E15" s="948"/>
      <c r="F15" s="948"/>
      <c r="G15" s="948"/>
      <c r="H15" s="949"/>
    </row>
    <row r="16" spans="1:8" ht="12.75">
      <c r="A16" s="947"/>
      <c r="B16" s="948"/>
      <c r="C16" s="948"/>
      <c r="D16" s="948"/>
      <c r="E16" s="948"/>
      <c r="F16" s="948"/>
      <c r="G16" s="948"/>
      <c r="H16" s="949"/>
    </row>
    <row r="17" spans="1:8" ht="12.75">
      <c r="A17" s="947"/>
      <c r="B17" s="948"/>
      <c r="C17" s="948"/>
      <c r="D17" s="948"/>
      <c r="E17" s="948"/>
      <c r="F17" s="948"/>
      <c r="G17" s="948"/>
      <c r="H17" s="949"/>
    </row>
    <row r="18" spans="1:8" ht="12.75">
      <c r="A18" s="950"/>
      <c r="B18" s="951"/>
      <c r="C18" s="951"/>
      <c r="D18" s="951"/>
      <c r="E18" s="951"/>
      <c r="F18" s="951"/>
      <c r="G18" s="951"/>
      <c r="H18" s="952"/>
    </row>
    <row r="19" spans="1:8" ht="12.75">
      <c r="A19" s="953"/>
      <c r="B19" s="954"/>
      <c r="C19" s="954"/>
      <c r="D19" s="954"/>
      <c r="E19" s="954"/>
      <c r="F19" s="954"/>
      <c r="G19" s="954"/>
      <c r="H19" s="955"/>
    </row>
    <row r="20" spans="1:8" ht="12.75">
      <c r="A20" s="956"/>
      <c r="B20" s="957"/>
      <c r="C20" s="957"/>
      <c r="D20" s="957"/>
      <c r="E20" s="957"/>
      <c r="F20" s="957"/>
      <c r="G20" s="957"/>
      <c r="H20" s="958"/>
    </row>
    <row r="21" spans="1:8" ht="12.75">
      <c r="A21" s="956"/>
      <c r="B21" s="957"/>
      <c r="C21" s="957"/>
      <c r="D21" s="957"/>
      <c r="E21" s="957"/>
      <c r="F21" s="957"/>
      <c r="G21" s="957"/>
      <c r="H21" s="958"/>
    </row>
    <row r="22" spans="1:8" ht="12.75">
      <c r="A22" s="956"/>
      <c r="B22" s="957"/>
      <c r="C22" s="957"/>
      <c r="D22" s="957"/>
      <c r="E22" s="957"/>
      <c r="F22" s="957"/>
      <c r="G22" s="957"/>
      <c r="H22" s="958"/>
    </row>
    <row r="23" spans="1:8" ht="12.75">
      <c r="A23" s="956"/>
      <c r="B23" s="957"/>
      <c r="C23" s="957"/>
      <c r="D23" s="957"/>
      <c r="E23" s="957"/>
      <c r="F23" s="957"/>
      <c r="G23" s="957"/>
      <c r="H23" s="958"/>
    </row>
    <row r="24" spans="1:8" ht="12.75">
      <c r="A24" s="959"/>
      <c r="B24" s="960"/>
      <c r="C24" s="960"/>
      <c r="D24" s="960"/>
      <c r="E24" s="960"/>
      <c r="F24" s="960"/>
      <c r="G24" s="960"/>
      <c r="H24" s="961"/>
    </row>
    <row r="25" spans="1:8" ht="12.75">
      <c r="A25" s="953"/>
      <c r="B25" s="954"/>
      <c r="C25" s="954"/>
      <c r="D25" s="954"/>
      <c r="E25" s="954"/>
      <c r="F25" s="954"/>
      <c r="G25" s="954"/>
      <c r="H25" s="955"/>
    </row>
    <row r="26" spans="1:8" ht="12.75">
      <c r="A26" s="956"/>
      <c r="B26" s="957"/>
      <c r="C26" s="957"/>
      <c r="D26" s="957"/>
      <c r="E26" s="957"/>
      <c r="F26" s="957"/>
      <c r="G26" s="957"/>
      <c r="H26" s="958"/>
    </row>
    <row r="27" spans="1:8" ht="12.75">
      <c r="A27" s="956"/>
      <c r="B27" s="957"/>
      <c r="C27" s="957"/>
      <c r="D27" s="957"/>
      <c r="E27" s="957"/>
      <c r="F27" s="957"/>
      <c r="G27" s="957"/>
      <c r="H27" s="958"/>
    </row>
    <row r="28" spans="1:8" ht="12.75">
      <c r="A28" s="956"/>
      <c r="B28" s="957"/>
      <c r="C28" s="957"/>
      <c r="D28" s="957"/>
      <c r="E28" s="957"/>
      <c r="F28" s="957"/>
      <c r="G28" s="957"/>
      <c r="H28" s="958"/>
    </row>
    <row r="29" spans="1:8" ht="12.75">
      <c r="A29" s="956"/>
      <c r="B29" s="957"/>
      <c r="C29" s="957"/>
      <c r="D29" s="957"/>
      <c r="E29" s="957"/>
      <c r="F29" s="957"/>
      <c r="G29" s="957"/>
      <c r="H29" s="958"/>
    </row>
    <row r="30" spans="1:8" ht="12.75">
      <c r="A30" s="959"/>
      <c r="B30" s="960"/>
      <c r="C30" s="960"/>
      <c r="D30" s="960"/>
      <c r="E30" s="960"/>
      <c r="F30" s="960"/>
      <c r="G30" s="960"/>
      <c r="H30" s="961"/>
    </row>
    <row r="31" spans="1:8" ht="12.75">
      <c r="A31" s="953"/>
      <c r="B31" s="954"/>
      <c r="C31" s="954"/>
      <c r="D31" s="954"/>
      <c r="E31" s="954"/>
      <c r="F31" s="954"/>
      <c r="G31" s="954"/>
      <c r="H31" s="955"/>
    </row>
    <row r="32" spans="1:8" ht="12.75">
      <c r="A32" s="956"/>
      <c r="B32" s="957"/>
      <c r="C32" s="957"/>
      <c r="D32" s="957"/>
      <c r="E32" s="957"/>
      <c r="F32" s="957"/>
      <c r="G32" s="957"/>
      <c r="H32" s="958"/>
    </row>
    <row r="33" spans="1:8" ht="12.75">
      <c r="A33" s="956"/>
      <c r="B33" s="957"/>
      <c r="C33" s="957"/>
      <c r="D33" s="957"/>
      <c r="E33" s="957"/>
      <c r="F33" s="957"/>
      <c r="G33" s="957"/>
      <c r="H33" s="958"/>
    </row>
    <row r="34" spans="1:8" ht="12.75">
      <c r="A34" s="956"/>
      <c r="B34" s="957"/>
      <c r="C34" s="957"/>
      <c r="D34" s="957"/>
      <c r="E34" s="957"/>
      <c r="F34" s="957"/>
      <c r="G34" s="957"/>
      <c r="H34" s="958"/>
    </row>
    <row r="35" spans="1:8" ht="12.75">
      <c r="A35" s="956"/>
      <c r="B35" s="957"/>
      <c r="C35" s="957"/>
      <c r="D35" s="957"/>
      <c r="E35" s="957"/>
      <c r="F35" s="957"/>
      <c r="G35" s="957"/>
      <c r="H35" s="958"/>
    </row>
    <row r="36" spans="1:8" ht="12.75">
      <c r="A36" s="959"/>
      <c r="B36" s="960"/>
      <c r="C36" s="960"/>
      <c r="D36" s="960"/>
      <c r="E36" s="960"/>
      <c r="F36" s="960"/>
      <c r="G36" s="960"/>
      <c r="H36" s="961"/>
    </row>
    <row r="37" spans="1:8" ht="12.75">
      <c r="A37" s="953"/>
      <c r="B37" s="954"/>
      <c r="C37" s="954"/>
      <c r="D37" s="954"/>
      <c r="E37" s="954"/>
      <c r="F37" s="954"/>
      <c r="G37" s="954"/>
      <c r="H37" s="955"/>
    </row>
    <row r="38" spans="1:8" ht="12.75">
      <c r="A38" s="956"/>
      <c r="B38" s="962"/>
      <c r="C38" s="962"/>
      <c r="D38" s="962"/>
      <c r="E38" s="962"/>
      <c r="F38" s="962"/>
      <c r="G38" s="962"/>
      <c r="H38" s="958"/>
    </row>
    <row r="39" spans="1:8" ht="12.75">
      <c r="A39" s="956"/>
      <c r="B39" s="962"/>
      <c r="C39" s="962"/>
      <c r="D39" s="962"/>
      <c r="E39" s="962"/>
      <c r="F39" s="962"/>
      <c r="G39" s="962"/>
      <c r="H39" s="958"/>
    </row>
    <row r="40" spans="1:8" ht="12.75">
      <c r="A40" s="956"/>
      <c r="B40" s="962"/>
      <c r="C40" s="962"/>
      <c r="D40" s="962"/>
      <c r="E40" s="962"/>
      <c r="F40" s="962"/>
      <c r="G40" s="962"/>
      <c r="H40" s="958"/>
    </row>
    <row r="41" spans="1:8" ht="12.75">
      <c r="A41" s="956"/>
      <c r="B41" s="962"/>
      <c r="C41" s="962"/>
      <c r="D41" s="962"/>
      <c r="E41" s="962"/>
      <c r="F41" s="962"/>
      <c r="G41" s="962"/>
      <c r="H41" s="958"/>
    </row>
    <row r="42" spans="1:8" ht="12.75">
      <c r="A42" s="959"/>
      <c r="B42" s="960"/>
      <c r="C42" s="960"/>
      <c r="D42" s="960"/>
      <c r="E42" s="960"/>
      <c r="F42" s="960"/>
      <c r="G42" s="960"/>
      <c r="H42" s="961"/>
    </row>
    <row r="43" spans="1:8" ht="12.75">
      <c r="A43" s="953"/>
      <c r="B43" s="954"/>
      <c r="C43" s="954"/>
      <c r="D43" s="954"/>
      <c r="E43" s="954"/>
      <c r="F43" s="954"/>
      <c r="G43" s="954"/>
      <c r="H43" s="955"/>
    </row>
    <row r="44" spans="1:8" ht="12.75">
      <c r="A44" s="956"/>
      <c r="B44" s="957"/>
      <c r="C44" s="957"/>
      <c r="D44" s="957"/>
      <c r="E44" s="957"/>
      <c r="F44" s="957"/>
      <c r="G44" s="957"/>
      <c r="H44" s="958"/>
    </row>
    <row r="45" spans="1:8" ht="12.75">
      <c r="A45" s="956"/>
      <c r="B45" s="957"/>
      <c r="C45" s="957"/>
      <c r="D45" s="957"/>
      <c r="E45" s="957"/>
      <c r="F45" s="957"/>
      <c r="G45" s="957"/>
      <c r="H45" s="958"/>
    </row>
    <row r="46" spans="1:8" ht="12.75">
      <c r="A46" s="956"/>
      <c r="B46" s="957"/>
      <c r="C46" s="957"/>
      <c r="D46" s="957"/>
      <c r="E46" s="957"/>
      <c r="F46" s="957"/>
      <c r="G46" s="957"/>
      <c r="H46" s="958"/>
    </row>
    <row r="47" spans="1:8" ht="12.75">
      <c r="A47" s="956"/>
      <c r="B47" s="957"/>
      <c r="C47" s="957"/>
      <c r="D47" s="957"/>
      <c r="E47" s="957"/>
      <c r="F47" s="957"/>
      <c r="G47" s="957"/>
      <c r="H47" s="958"/>
    </row>
    <row r="48" spans="1:8" ht="12.75">
      <c r="A48" s="956"/>
      <c r="B48" s="957"/>
      <c r="C48" s="957"/>
      <c r="D48" s="957"/>
      <c r="E48" s="957"/>
      <c r="F48" s="957"/>
      <c r="G48" s="957"/>
      <c r="H48" s="958"/>
    </row>
    <row r="49" spans="1:8" ht="12.75">
      <c r="A49" s="959"/>
      <c r="B49" s="960"/>
      <c r="C49" s="960"/>
      <c r="D49" s="960"/>
      <c r="E49" s="960"/>
      <c r="F49" s="960"/>
      <c r="G49" s="960"/>
      <c r="H49" s="961"/>
    </row>
    <row r="50" spans="1:8" ht="12.75">
      <c r="A50" s="246"/>
      <c r="B50" s="246"/>
      <c r="C50" s="246"/>
      <c r="D50" s="246"/>
      <c r="E50" s="453"/>
      <c r="F50" s="943">
        <f>'1 Start Here'!H3</f>
        <v>0</v>
      </c>
      <c r="G50" s="943"/>
      <c r="H50" s="943"/>
    </row>
    <row r="51" spans="1:8" ht="12.75">
      <c r="A51" s="453" t="s">
        <v>9</v>
      </c>
      <c r="B51" s="453"/>
      <c r="C51" s="453"/>
      <c r="D51" s="218"/>
      <c r="E51" s="940"/>
      <c r="F51" s="941"/>
      <c r="G51" s="941"/>
      <c r="H51" s="942"/>
    </row>
    <row r="52" spans="1:9" ht="15.75" customHeight="1">
      <c r="A52" s="481" t="s">
        <v>1239</v>
      </c>
      <c r="B52" s="453"/>
      <c r="C52" s="453"/>
      <c r="D52" s="453"/>
      <c r="E52" s="453"/>
      <c r="F52" s="453"/>
      <c r="G52" s="453"/>
      <c r="H52" s="453"/>
      <c r="I52" s="172"/>
    </row>
    <row r="53" spans="1:9" ht="12.75">
      <c r="A53" s="482" t="s">
        <v>8</v>
      </c>
      <c r="B53" s="453"/>
      <c r="C53" s="453"/>
      <c r="D53" s="453"/>
      <c r="E53" s="453"/>
      <c r="F53" s="453"/>
      <c r="G53" s="453"/>
      <c r="H53" s="480" t="s">
        <v>1254</v>
      </c>
      <c r="I53" s="172"/>
    </row>
    <row r="54" spans="1:9" ht="12.75">
      <c r="A54" s="453"/>
      <c r="B54" s="453"/>
      <c r="C54" s="453"/>
      <c r="D54" s="453"/>
      <c r="E54" s="453"/>
      <c r="F54" s="453"/>
      <c r="G54" s="453"/>
      <c r="H54" s="453"/>
      <c r="I54" s="172"/>
    </row>
    <row r="55" spans="1:9" ht="12.75">
      <c r="A55" s="172"/>
      <c r="B55" s="172"/>
      <c r="C55" s="172"/>
      <c r="D55" s="172"/>
      <c r="E55" s="172"/>
      <c r="F55" s="172"/>
      <c r="G55" s="172"/>
      <c r="H55" s="172"/>
      <c r="I55" s="172"/>
    </row>
    <row r="56" spans="1:9" ht="12.75">
      <c r="A56" s="172"/>
      <c r="B56" s="172"/>
      <c r="C56" s="172"/>
      <c r="D56" s="172"/>
      <c r="E56" s="172"/>
      <c r="F56" s="172"/>
      <c r="G56" s="172"/>
      <c r="H56" s="172"/>
      <c r="I56" s="172"/>
    </row>
  </sheetData>
  <sheetProtection password="DC20" sheet="1" objects="1" scenarios="1"/>
  <mergeCells count="9">
    <mergeCell ref="E51:H51"/>
    <mergeCell ref="F50:H50"/>
    <mergeCell ref="A4:H5"/>
    <mergeCell ref="A13:H18"/>
    <mergeCell ref="A19:H24"/>
    <mergeCell ref="A25:H30"/>
    <mergeCell ref="A31:H36"/>
    <mergeCell ref="A37:H42"/>
    <mergeCell ref="A43:H4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9" sqref="A19"/>
    </sheetView>
  </sheetViews>
  <sheetFormatPr defaultColWidth="9.140625" defaultRowHeight="12.75"/>
  <cols>
    <col min="1" max="1" width="10.7109375" style="0" customWidth="1"/>
    <col min="2" max="2" width="26.57421875" style="0" bestFit="1" customWidth="1"/>
    <col min="3" max="7" width="10.7109375" style="0" customWidth="1"/>
  </cols>
  <sheetData>
    <row r="1" spans="1:7" ht="20.25">
      <c r="A1" s="964" t="s">
        <v>2179</v>
      </c>
      <c r="B1" s="964"/>
      <c r="C1" s="964"/>
      <c r="D1" s="964"/>
      <c r="E1" s="964"/>
      <c r="F1" s="964"/>
      <c r="G1" s="964"/>
    </row>
    <row r="2" spans="1:7" ht="12.75" customHeight="1">
      <c r="A2" s="965" t="s">
        <v>2184</v>
      </c>
      <c r="B2" s="965"/>
      <c r="C2" s="965"/>
      <c r="D2" s="965"/>
      <c r="E2" s="965"/>
      <c r="F2" s="965"/>
      <c r="G2" s="965"/>
    </row>
    <row r="3" spans="1:7" ht="12.75" customHeight="1">
      <c r="A3" s="965"/>
      <c r="B3" s="965"/>
      <c r="C3" s="965"/>
      <c r="D3" s="965"/>
      <c r="E3" s="965"/>
      <c r="F3" s="965"/>
      <c r="G3" s="965"/>
    </row>
    <row r="4" spans="1:7" ht="12.75" customHeight="1">
      <c r="A4" s="965"/>
      <c r="B4" s="965"/>
      <c r="C4" s="965"/>
      <c r="D4" s="965"/>
      <c r="E4" s="965"/>
      <c r="F4" s="965"/>
      <c r="G4" s="965"/>
    </row>
    <row r="5" spans="1:7" ht="15" customHeight="1">
      <c r="A5" s="606"/>
      <c r="B5" s="606"/>
      <c r="C5" s="606"/>
      <c r="D5" s="606"/>
      <c r="E5" s="606"/>
      <c r="F5" s="606"/>
      <c r="G5" s="606"/>
    </row>
    <row r="6" spans="1:7" ht="15" customHeight="1">
      <c r="A6" s="597" t="s">
        <v>2185</v>
      </c>
      <c r="B6" s="613"/>
      <c r="C6" s="613"/>
      <c r="D6" s="606"/>
      <c r="E6" s="606"/>
      <c r="F6" s="606"/>
      <c r="G6" s="606"/>
    </row>
    <row r="7" spans="1:7" ht="15" customHeight="1">
      <c r="A7" s="597" t="s">
        <v>2186</v>
      </c>
      <c r="B7" s="614"/>
      <c r="C7" s="614"/>
      <c r="D7" s="606"/>
      <c r="E7" s="612"/>
      <c r="F7" s="606"/>
      <c r="G7" s="606"/>
    </row>
    <row r="8" spans="1:7" ht="15" customHeight="1">
      <c r="A8" s="606"/>
      <c r="B8" s="606"/>
      <c r="C8" s="606"/>
      <c r="D8" s="606"/>
      <c r="E8" s="612"/>
      <c r="F8" s="606"/>
      <c r="G8" s="606"/>
    </row>
    <row r="9" spans="1:7" ht="15" customHeight="1">
      <c r="A9" s="613"/>
      <c r="B9" s="963" t="s">
        <v>105</v>
      </c>
      <c r="C9" s="963"/>
      <c r="D9" s="606"/>
      <c r="E9" s="613"/>
      <c r="F9" s="963" t="s">
        <v>108</v>
      </c>
      <c r="G9" s="963"/>
    </row>
    <row r="10" spans="1:7" ht="15" customHeight="1">
      <c r="A10" s="613"/>
      <c r="B10" s="963" t="s">
        <v>107</v>
      </c>
      <c r="C10" s="963"/>
      <c r="D10" s="606"/>
      <c r="E10" s="613"/>
      <c r="F10" s="963" t="s">
        <v>106</v>
      </c>
      <c r="G10" s="963"/>
    </row>
    <row r="11" ht="15" customHeight="1"/>
    <row r="12" spans="1:7" ht="25.5">
      <c r="A12" s="607" t="s">
        <v>2138</v>
      </c>
      <c r="B12" s="607" t="s">
        <v>2139</v>
      </c>
      <c r="C12" s="608" t="s">
        <v>2140</v>
      </c>
      <c r="D12" s="608" t="s">
        <v>2141</v>
      </c>
      <c r="E12" s="608" t="s">
        <v>2142</v>
      </c>
      <c r="F12" s="608" t="s">
        <v>2143</v>
      </c>
      <c r="G12" s="607" t="s">
        <v>2144</v>
      </c>
    </row>
    <row r="13" spans="1:7" ht="70.5" customHeight="1">
      <c r="A13" s="607">
        <v>1</v>
      </c>
      <c r="B13" s="609" t="s">
        <v>2145</v>
      </c>
      <c r="C13" s="615" t="s">
        <v>2146</v>
      </c>
      <c r="D13" s="615" t="s">
        <v>2147</v>
      </c>
      <c r="E13" s="615" t="s">
        <v>2148</v>
      </c>
      <c r="F13" s="615" t="s">
        <v>2149</v>
      </c>
      <c r="G13" s="596"/>
    </row>
    <row r="14" spans="1:7" ht="70.5" customHeight="1">
      <c r="A14" s="607">
        <v>2</v>
      </c>
      <c r="B14" s="610" t="s">
        <v>2150</v>
      </c>
      <c r="C14" s="615" t="s">
        <v>2151</v>
      </c>
      <c r="D14" s="615" t="s">
        <v>2152</v>
      </c>
      <c r="E14" s="615" t="s">
        <v>2153</v>
      </c>
      <c r="F14" s="615" t="s">
        <v>2154</v>
      </c>
      <c r="G14" s="596"/>
    </row>
    <row r="15" spans="1:7" ht="70.5" customHeight="1">
      <c r="A15" s="607">
        <v>3</v>
      </c>
      <c r="B15" s="610" t="s">
        <v>2155</v>
      </c>
      <c r="C15" s="615" t="s">
        <v>2151</v>
      </c>
      <c r="D15" s="615" t="s">
        <v>2152</v>
      </c>
      <c r="E15" s="615" t="s">
        <v>2153</v>
      </c>
      <c r="F15" s="615" t="s">
        <v>2154</v>
      </c>
      <c r="G15" s="596"/>
    </row>
    <row r="16" spans="1:7" ht="70.5" customHeight="1">
      <c r="A16" s="607">
        <v>4</v>
      </c>
      <c r="B16" s="610" t="s">
        <v>2156</v>
      </c>
      <c r="C16" s="615" t="s">
        <v>2157</v>
      </c>
      <c r="D16" s="618" t="s">
        <v>2188</v>
      </c>
      <c r="E16" s="618" t="s">
        <v>2189</v>
      </c>
      <c r="F16" s="618" t="s">
        <v>2190</v>
      </c>
      <c r="G16" s="596"/>
    </row>
    <row r="17" spans="1:7" ht="70.5" customHeight="1">
      <c r="A17" s="607">
        <v>5</v>
      </c>
      <c r="B17" s="610" t="s">
        <v>2158</v>
      </c>
      <c r="C17" s="615" t="s">
        <v>2157</v>
      </c>
      <c r="D17" s="618" t="s">
        <v>2188</v>
      </c>
      <c r="E17" s="618" t="s">
        <v>2189</v>
      </c>
      <c r="F17" s="618" t="s">
        <v>2190</v>
      </c>
      <c r="G17" s="596"/>
    </row>
    <row r="18" spans="1:7" ht="70.5" customHeight="1" thickBot="1">
      <c r="A18" s="607">
        <v>6</v>
      </c>
      <c r="B18" s="611" t="s">
        <v>2159</v>
      </c>
      <c r="C18" s="615" t="s">
        <v>2160</v>
      </c>
      <c r="D18" s="618" t="s">
        <v>2188</v>
      </c>
      <c r="E18" s="618" t="s">
        <v>2189</v>
      </c>
      <c r="F18" s="618" t="s">
        <v>2190</v>
      </c>
      <c r="G18" s="616"/>
    </row>
    <row r="19" spans="1:7" ht="70.5" customHeight="1" thickBot="1">
      <c r="A19" s="619"/>
      <c r="B19" s="620"/>
      <c r="C19" s="621"/>
      <c r="D19" s="621"/>
      <c r="E19" s="621"/>
      <c r="F19" s="622" t="s">
        <v>2187</v>
      </c>
      <c r="G19" s="617"/>
    </row>
  </sheetData>
  <sheetProtection password="DC20" sheet="1"/>
  <mergeCells count="6">
    <mergeCell ref="F10:G10"/>
    <mergeCell ref="F9:G9"/>
    <mergeCell ref="B9:C9"/>
    <mergeCell ref="B10:C10"/>
    <mergeCell ref="A1:G1"/>
    <mergeCell ref="A2:G4"/>
  </mergeCells>
  <printOptions/>
  <pageMargins left="0.7" right="0.7" top="0.75" bottom="0.75" header="0.3" footer="0.3"/>
  <pageSetup fitToHeight="1" fitToWidth="1" horizontalDpi="600" verticalDpi="600" orientation="portrait" r:id="rId1"/>
  <headerFoot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3">
      <selection activeCell="B1" sqref="B1"/>
    </sheetView>
  </sheetViews>
  <sheetFormatPr defaultColWidth="9.140625" defaultRowHeight="12.75"/>
  <cols>
    <col min="1" max="1" width="4.00390625" style="0" customWidth="1"/>
    <col min="2" max="2" width="22.28125" style="0" customWidth="1"/>
    <col min="3" max="3" width="36.140625" style="0" customWidth="1"/>
    <col min="4" max="9" width="6.140625" style="0" customWidth="1"/>
    <col min="10" max="10" width="7.28125" style="0" bestFit="1" customWidth="1"/>
  </cols>
  <sheetData>
    <row r="1" spans="1:8" ht="20.25">
      <c r="A1" s="603" t="s">
        <v>2180</v>
      </c>
      <c r="C1" s="964" t="s">
        <v>2179</v>
      </c>
      <c r="D1" s="964"/>
      <c r="E1" s="964"/>
      <c r="F1" s="964"/>
      <c r="G1" s="964"/>
      <c r="H1" s="964"/>
    </row>
    <row r="2" spans="1:11" ht="12.75">
      <c r="A2" s="603" t="s">
        <v>2178</v>
      </c>
      <c r="C2" s="965" t="s">
        <v>2177</v>
      </c>
      <c r="D2" s="965"/>
      <c r="E2" s="965"/>
      <c r="F2" s="965"/>
      <c r="G2" s="965"/>
      <c r="H2" s="965"/>
      <c r="I2" s="975" t="s">
        <v>2176</v>
      </c>
      <c r="J2" s="975"/>
      <c r="K2" s="604" t="s">
        <v>2172</v>
      </c>
    </row>
    <row r="3" spans="1:11" ht="12.75">
      <c r="A3" s="603" t="s">
        <v>2175</v>
      </c>
      <c r="C3" s="965"/>
      <c r="D3" s="965"/>
      <c r="E3" s="965"/>
      <c r="F3" s="965"/>
      <c r="G3" s="965"/>
      <c r="H3" s="965"/>
      <c r="I3" s="605" t="s">
        <v>2173</v>
      </c>
      <c r="J3" s="604" t="s">
        <v>2172</v>
      </c>
      <c r="K3" s="604" t="s">
        <v>2172</v>
      </c>
    </row>
    <row r="4" spans="1:11" ht="12.75">
      <c r="A4" s="603" t="s">
        <v>2174</v>
      </c>
      <c r="C4" s="965"/>
      <c r="D4" s="965"/>
      <c r="E4" s="965"/>
      <c r="F4" s="965"/>
      <c r="G4" s="965"/>
      <c r="H4" s="965"/>
      <c r="I4" s="605" t="s">
        <v>2173</v>
      </c>
      <c r="J4" s="604" t="s">
        <v>2172</v>
      </c>
      <c r="K4" s="604" t="s">
        <v>2172</v>
      </c>
    </row>
    <row r="5" ht="12.75">
      <c r="A5" s="603" t="s">
        <v>2171</v>
      </c>
    </row>
    <row r="6" spans="1:11" ht="33.75" customHeight="1">
      <c r="A6" s="966"/>
      <c r="B6" s="966"/>
      <c r="C6" s="966"/>
      <c r="D6" s="967" t="s">
        <v>2170</v>
      </c>
      <c r="E6" s="967" t="s">
        <v>2169</v>
      </c>
      <c r="F6" s="967" t="s">
        <v>2168</v>
      </c>
      <c r="G6" s="967" t="s">
        <v>2167</v>
      </c>
      <c r="H6" s="967" t="s">
        <v>2166</v>
      </c>
      <c r="I6" s="967" t="s">
        <v>2165</v>
      </c>
      <c r="J6" s="972"/>
      <c r="K6" s="972" t="s">
        <v>2164</v>
      </c>
    </row>
    <row r="7" spans="1:11" ht="6" customHeight="1">
      <c r="A7" s="966"/>
      <c r="B7" s="966"/>
      <c r="C7" s="966"/>
      <c r="D7" s="968"/>
      <c r="E7" s="968"/>
      <c r="F7" s="968"/>
      <c r="G7" s="968"/>
      <c r="H7" s="968"/>
      <c r="I7" s="968"/>
      <c r="J7" s="973"/>
      <c r="K7" s="973"/>
    </row>
    <row r="8" spans="1:11" ht="27" customHeight="1">
      <c r="A8" s="966" t="s">
        <v>2183</v>
      </c>
      <c r="B8" s="966"/>
      <c r="C8" s="966"/>
      <c r="D8" s="968"/>
      <c r="E8" s="968"/>
      <c r="F8" s="968"/>
      <c r="G8" s="968"/>
      <c r="H8" s="968"/>
      <c r="I8" s="968"/>
      <c r="J8" s="973"/>
      <c r="K8" s="973"/>
    </row>
    <row r="9" spans="1:11" ht="0.75" customHeight="1">
      <c r="A9" s="966"/>
      <c r="B9" s="966"/>
      <c r="C9" s="966"/>
      <c r="D9" s="968"/>
      <c r="E9" s="968"/>
      <c r="F9" s="968"/>
      <c r="G9" s="968"/>
      <c r="H9" s="968"/>
      <c r="I9" s="968"/>
      <c r="J9" s="973"/>
      <c r="K9" s="973"/>
    </row>
    <row r="10" spans="1:11" ht="7.5" customHeight="1">
      <c r="A10" s="602"/>
      <c r="B10" s="971" t="s">
        <v>2163</v>
      </c>
      <c r="C10" s="971"/>
      <c r="D10" s="968"/>
      <c r="E10" s="968"/>
      <c r="F10" s="968"/>
      <c r="G10" s="968"/>
      <c r="H10" s="968"/>
      <c r="I10" s="968"/>
      <c r="J10" s="973"/>
      <c r="K10" s="973"/>
    </row>
    <row r="11" spans="2:11" ht="15.75" customHeight="1">
      <c r="B11" s="971"/>
      <c r="C11" s="971"/>
      <c r="D11" s="968"/>
      <c r="E11" s="968"/>
      <c r="F11" s="968"/>
      <c r="G11" s="968"/>
      <c r="H11" s="968"/>
      <c r="I11" s="968"/>
      <c r="J11" s="973"/>
      <c r="K11" s="973"/>
    </row>
    <row r="12" spans="2:11" ht="22.5" customHeight="1">
      <c r="B12" s="971" t="s">
        <v>2181</v>
      </c>
      <c r="C12" s="971"/>
      <c r="D12" s="968"/>
      <c r="E12" s="968"/>
      <c r="F12" s="968"/>
      <c r="G12" s="968"/>
      <c r="H12" s="968"/>
      <c r="I12" s="968"/>
      <c r="J12" s="973"/>
      <c r="K12" s="973"/>
    </row>
    <row r="13" spans="2:11" ht="4.5" customHeight="1">
      <c r="B13" s="971"/>
      <c r="C13" s="971"/>
      <c r="D13" s="968"/>
      <c r="E13" s="968"/>
      <c r="F13" s="968"/>
      <c r="G13" s="968"/>
      <c r="H13" s="968"/>
      <c r="I13" s="968"/>
      <c r="J13" s="973"/>
      <c r="K13" s="973"/>
    </row>
    <row r="14" spans="2:11" ht="12.75">
      <c r="B14" s="970"/>
      <c r="C14" s="971"/>
      <c r="D14" s="968"/>
      <c r="E14" s="968"/>
      <c r="F14" s="968"/>
      <c r="G14" s="968"/>
      <c r="H14" s="968"/>
      <c r="I14" s="968"/>
      <c r="J14" s="973"/>
      <c r="K14" s="973"/>
    </row>
    <row r="15" spans="2:11" ht="12.75">
      <c r="B15" s="971"/>
      <c r="C15" s="971"/>
      <c r="D15" s="968"/>
      <c r="E15" s="968"/>
      <c r="F15" s="968"/>
      <c r="G15" s="968"/>
      <c r="H15" s="968"/>
      <c r="I15" s="968"/>
      <c r="J15" s="973"/>
      <c r="K15" s="973"/>
    </row>
    <row r="16" spans="4:11" ht="12.75">
      <c r="D16" s="969"/>
      <c r="E16" s="969"/>
      <c r="F16" s="969"/>
      <c r="G16" s="969"/>
      <c r="H16" s="969"/>
      <c r="I16" s="969"/>
      <c r="J16" s="974"/>
      <c r="K16" s="974"/>
    </row>
    <row r="17" spans="2:11" ht="37.5" customHeight="1">
      <c r="B17" s="601" t="s">
        <v>2162</v>
      </c>
      <c r="C17" s="601" t="s">
        <v>2161</v>
      </c>
      <c r="D17" s="601">
        <v>20</v>
      </c>
      <c r="E17" s="601">
        <v>20</v>
      </c>
      <c r="F17" s="601">
        <v>10</v>
      </c>
      <c r="G17" s="601">
        <v>10</v>
      </c>
      <c r="H17" s="601">
        <v>10</v>
      </c>
      <c r="I17" s="600">
        <v>30</v>
      </c>
      <c r="J17" s="599"/>
      <c r="K17" s="598">
        <v>100</v>
      </c>
    </row>
    <row r="18" spans="1:11" ht="24" customHeight="1">
      <c r="A18" s="597">
        <v>1</v>
      </c>
      <c r="B18" s="596"/>
      <c r="C18" s="596"/>
      <c r="D18" s="596"/>
      <c r="E18" s="596"/>
      <c r="F18" s="596"/>
      <c r="G18" s="596"/>
      <c r="H18" s="596"/>
      <c r="I18" s="596"/>
      <c r="J18" s="596"/>
      <c r="K18" s="596"/>
    </row>
    <row r="19" spans="1:11" ht="24" customHeight="1">
      <c r="A19" s="597">
        <v>2</v>
      </c>
      <c r="B19" s="596"/>
      <c r="C19" s="596"/>
      <c r="D19" s="596"/>
      <c r="E19" s="596"/>
      <c r="F19" s="596"/>
      <c r="G19" s="596"/>
      <c r="H19" s="596"/>
      <c r="I19" s="596"/>
      <c r="J19" s="596"/>
      <c r="K19" s="596"/>
    </row>
    <row r="20" spans="1:11" ht="24" customHeight="1">
      <c r="A20" s="597">
        <v>3</v>
      </c>
      <c r="B20" s="596"/>
      <c r="C20" s="596"/>
      <c r="D20" s="596"/>
      <c r="E20" s="596"/>
      <c r="F20" s="596"/>
      <c r="G20" s="596"/>
      <c r="H20" s="596"/>
      <c r="I20" s="596"/>
      <c r="J20" s="596"/>
      <c r="K20" s="596"/>
    </row>
    <row r="21" spans="1:11" ht="24" customHeight="1">
      <c r="A21" s="597">
        <v>4</v>
      </c>
      <c r="B21" s="596"/>
      <c r="C21" s="596"/>
      <c r="D21" s="596"/>
      <c r="E21" s="596"/>
      <c r="F21" s="596"/>
      <c r="G21" s="596"/>
      <c r="H21" s="596"/>
      <c r="I21" s="596"/>
      <c r="J21" s="596"/>
      <c r="K21" s="596"/>
    </row>
    <row r="22" spans="1:11" ht="24" customHeight="1">
      <c r="A22" s="597">
        <v>5</v>
      </c>
      <c r="B22" s="596"/>
      <c r="C22" s="596"/>
      <c r="D22" s="596"/>
      <c r="E22" s="596"/>
      <c r="F22" s="596"/>
      <c r="G22" s="596"/>
      <c r="H22" s="596"/>
      <c r="I22" s="596"/>
      <c r="J22" s="596"/>
      <c r="K22" s="596"/>
    </row>
    <row r="23" spans="1:11" ht="24" customHeight="1">
      <c r="A23" s="597">
        <v>6</v>
      </c>
      <c r="B23" s="596"/>
      <c r="C23" s="596"/>
      <c r="D23" s="596"/>
      <c r="E23" s="596"/>
      <c r="F23" s="596"/>
      <c r="G23" s="596"/>
      <c r="H23" s="596"/>
      <c r="I23" s="596"/>
      <c r="J23" s="596"/>
      <c r="K23" s="596"/>
    </row>
    <row r="24" spans="1:11" ht="24" customHeight="1">
      <c r="A24" s="597">
        <v>7</v>
      </c>
      <c r="B24" s="596"/>
      <c r="C24" s="596"/>
      <c r="D24" s="596"/>
      <c r="E24" s="596"/>
      <c r="F24" s="596"/>
      <c r="G24" s="596"/>
      <c r="H24" s="596"/>
      <c r="I24" s="596"/>
      <c r="J24" s="596"/>
      <c r="K24" s="596"/>
    </row>
    <row r="25" spans="1:11" ht="24" customHeight="1">
      <c r="A25" s="597">
        <v>8</v>
      </c>
      <c r="B25" s="596"/>
      <c r="C25" s="596"/>
      <c r="D25" s="596"/>
      <c r="E25" s="596"/>
      <c r="F25" s="596"/>
      <c r="G25" s="596"/>
      <c r="H25" s="596"/>
      <c r="I25" s="596"/>
      <c r="J25" s="596"/>
      <c r="K25" s="596"/>
    </row>
    <row r="26" spans="1:11" ht="24" customHeight="1">
      <c r="A26" s="597">
        <v>9</v>
      </c>
      <c r="B26" s="596"/>
      <c r="C26" s="596"/>
      <c r="D26" s="596"/>
      <c r="E26" s="596"/>
      <c r="F26" s="596"/>
      <c r="G26" s="596"/>
      <c r="H26" s="596"/>
      <c r="I26" s="596"/>
      <c r="J26" s="596"/>
      <c r="K26" s="596"/>
    </row>
    <row r="27" spans="1:11" ht="24" customHeight="1">
      <c r="A27" s="597">
        <v>10</v>
      </c>
      <c r="B27" s="596"/>
      <c r="C27" s="596"/>
      <c r="D27" s="596"/>
      <c r="E27" s="596"/>
      <c r="F27" s="596"/>
      <c r="G27" s="596"/>
      <c r="H27" s="596"/>
      <c r="I27" s="596"/>
      <c r="J27" s="596"/>
      <c r="K27" s="596"/>
    </row>
    <row r="28" spans="1:11" ht="24" customHeight="1">
      <c r="A28" s="597">
        <v>11</v>
      </c>
      <c r="B28" s="596"/>
      <c r="C28" s="596"/>
      <c r="D28" s="596"/>
      <c r="E28" s="596"/>
      <c r="F28" s="596"/>
      <c r="G28" s="596"/>
      <c r="H28" s="596"/>
      <c r="I28" s="596"/>
      <c r="J28" s="596"/>
      <c r="K28" s="596"/>
    </row>
    <row r="29" spans="1:11" ht="24" customHeight="1">
      <c r="A29" s="597">
        <v>12</v>
      </c>
      <c r="B29" s="596"/>
      <c r="C29" s="596"/>
      <c r="D29" s="596"/>
      <c r="E29" s="596"/>
      <c r="F29" s="596"/>
      <c r="G29" s="596"/>
      <c r="H29" s="596"/>
      <c r="I29" s="596"/>
      <c r="J29" s="596"/>
      <c r="K29" s="596"/>
    </row>
  </sheetData>
  <sheetProtection password="DC20" sheet="1"/>
  <mergeCells count="16">
    <mergeCell ref="K6:K16"/>
    <mergeCell ref="F6:F16"/>
    <mergeCell ref="G6:G16"/>
    <mergeCell ref="I2:J2"/>
    <mergeCell ref="I6:I16"/>
    <mergeCell ref="J6:J16"/>
    <mergeCell ref="C1:H1"/>
    <mergeCell ref="C2:H4"/>
    <mergeCell ref="A6:C7"/>
    <mergeCell ref="A8:C9"/>
    <mergeCell ref="H6:H16"/>
    <mergeCell ref="B14:C15"/>
    <mergeCell ref="B10:C11"/>
    <mergeCell ref="B12:C13"/>
    <mergeCell ref="D6:D16"/>
    <mergeCell ref="E6:E16"/>
  </mergeCells>
  <printOptions horizontalCentered="1" verticalCentered="1"/>
  <pageMargins left="0.5" right="0.5" top="0.25" bottom="0.51" header="0.5" footer="0.27"/>
  <pageSetup fitToHeight="1" fitToWidth="1" horizontalDpi="600" verticalDpi="600" orientation="landscape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workbookViewId="0" topLeftCell="A1">
      <selection activeCell="A29" sqref="A29"/>
    </sheetView>
  </sheetViews>
  <sheetFormatPr defaultColWidth="8.8515625" defaultRowHeight="12.75"/>
  <cols>
    <col min="1" max="1" width="44.7109375" style="158" customWidth="1"/>
    <col min="2" max="2" width="8.421875" style="158" customWidth="1"/>
    <col min="3" max="3" width="6.421875" style="158" customWidth="1"/>
    <col min="4" max="4" width="6.8515625" style="158" customWidth="1"/>
    <col min="5" max="5" width="6.00390625" style="158" customWidth="1"/>
    <col min="6" max="6" width="7.7109375" style="158" customWidth="1"/>
    <col min="7" max="7" width="0.85546875" style="158" customWidth="1"/>
    <col min="8" max="8" width="12.7109375" style="159" customWidth="1"/>
    <col min="9" max="16384" width="8.8515625" style="158" customWidth="1"/>
  </cols>
  <sheetData>
    <row r="1" ht="12.75">
      <c r="A1" s="55" t="s">
        <v>5</v>
      </c>
    </row>
    <row r="2" spans="1:7" ht="12.75">
      <c r="A2" s="705" t="s">
        <v>1244</v>
      </c>
      <c r="B2" s="697"/>
      <c r="C2" s="697"/>
      <c r="D2" s="697"/>
      <c r="E2" s="697"/>
      <c r="F2" s="697"/>
      <c r="G2" s="160"/>
    </row>
    <row r="3" spans="1:7" ht="12.75">
      <c r="A3" s="697"/>
      <c r="B3" s="697"/>
      <c r="C3" s="697"/>
      <c r="D3" s="697"/>
      <c r="E3" s="697"/>
      <c r="F3" s="697"/>
      <c r="G3" s="160"/>
    </row>
    <row r="4" spans="1:7" ht="3" customHeight="1">
      <c r="A4" s="697"/>
      <c r="B4" s="697"/>
      <c r="C4" s="697"/>
      <c r="D4" s="697"/>
      <c r="E4" s="697"/>
      <c r="F4" s="697"/>
      <c r="G4" s="160"/>
    </row>
    <row r="5" spans="1:7" ht="10.5" customHeight="1" hidden="1">
      <c r="A5" s="706"/>
      <c r="B5" s="706"/>
      <c r="C5" s="706"/>
      <c r="D5" s="706"/>
      <c r="E5" s="706"/>
      <c r="F5" s="706"/>
      <c r="G5" s="161"/>
    </row>
    <row r="6" spans="1:7" ht="13.5" customHeight="1">
      <c r="A6" s="717" t="s">
        <v>1232</v>
      </c>
      <c r="B6" s="699"/>
      <c r="C6" s="699"/>
      <c r="D6" s="699"/>
      <c r="E6" s="699"/>
      <c r="F6" s="699"/>
      <c r="G6" s="161"/>
    </row>
    <row r="7" spans="1:7" ht="12.75" customHeight="1">
      <c r="A7" s="698" t="s">
        <v>1233</v>
      </c>
      <c r="B7" s="699"/>
      <c r="C7" s="699"/>
      <c r="D7" s="699"/>
      <c r="E7" s="699"/>
      <c r="F7" s="699"/>
      <c r="G7" s="161"/>
    </row>
    <row r="8" spans="1:7" ht="12.75" customHeight="1">
      <c r="A8" s="698" t="s">
        <v>1234</v>
      </c>
      <c r="B8" s="699"/>
      <c r="C8" s="699"/>
      <c r="D8" s="699"/>
      <c r="E8" s="699"/>
      <c r="F8" s="699"/>
      <c r="G8" s="161"/>
    </row>
    <row r="9" spans="1:11" ht="28.5" customHeight="1">
      <c r="A9" s="715" t="s">
        <v>1245</v>
      </c>
      <c r="B9" s="716"/>
      <c r="C9" s="716"/>
      <c r="D9" s="716"/>
      <c r="E9" s="716"/>
      <c r="F9" s="716"/>
      <c r="G9" s="161"/>
      <c r="J9" s="565" t="s">
        <v>353</v>
      </c>
      <c r="K9" s="566"/>
    </row>
    <row r="10" spans="1:7" ht="19.5" customHeight="1" thickBot="1">
      <c r="A10" s="702" t="s">
        <v>252</v>
      </c>
      <c r="B10" s="703"/>
      <c r="C10" s="703"/>
      <c r="D10" s="703"/>
      <c r="E10" s="703"/>
      <c r="F10" s="703"/>
      <c r="G10" s="161"/>
    </row>
    <row r="11" spans="1:10" ht="12.75">
      <c r="A11" s="99"/>
      <c r="B11" s="713" t="s">
        <v>72</v>
      </c>
      <c r="C11" s="713"/>
      <c r="D11" s="713"/>
      <c r="E11" s="713"/>
      <c r="F11" s="714"/>
      <c r="G11" s="100"/>
      <c r="J11" s="181" t="s">
        <v>1948</v>
      </c>
    </row>
    <row r="12" spans="1:14" ht="63.75">
      <c r="A12" s="162" t="s">
        <v>73</v>
      </c>
      <c r="B12" s="163" t="s">
        <v>1263</v>
      </c>
      <c r="C12" s="552" t="s">
        <v>1933</v>
      </c>
      <c r="D12" s="164" t="s">
        <v>1934</v>
      </c>
      <c r="E12" s="552" t="s">
        <v>66</v>
      </c>
      <c r="F12" s="165" t="s">
        <v>74</v>
      </c>
      <c r="G12" s="100"/>
      <c r="H12" s="514"/>
      <c r="J12" s="697" t="s">
        <v>1928</v>
      </c>
      <c r="K12" s="697"/>
      <c r="L12" s="697"/>
      <c r="M12" s="697"/>
      <c r="N12" s="697"/>
    </row>
    <row r="13" spans="1:11" ht="25.5" customHeight="1">
      <c r="A13" s="101" t="s">
        <v>256</v>
      </c>
      <c r="B13" s="166"/>
      <c r="C13" s="166"/>
      <c r="D13" s="166"/>
      <c r="E13" s="166"/>
      <c r="F13" s="167"/>
      <c r="G13" s="168"/>
      <c r="H13" s="169"/>
      <c r="J13" s="528"/>
      <c r="K13" s="529"/>
    </row>
    <row r="14" spans="1:13" ht="12.75">
      <c r="A14" s="551"/>
      <c r="B14" s="50"/>
      <c r="C14" s="103" t="s">
        <v>75</v>
      </c>
      <c r="D14" s="103" t="s">
        <v>75</v>
      </c>
      <c r="E14" s="103" t="s">
        <v>75</v>
      </c>
      <c r="F14" s="103" t="s">
        <v>75</v>
      </c>
      <c r="G14" s="102">
        <f>IF(H14="OK",0,1)</f>
        <v>1</v>
      </c>
      <c r="H14" s="170" t="str">
        <f>IF(ISTEXT(A14),"OK","Does Not Qualify")</f>
        <v>Does Not Qualify</v>
      </c>
      <c r="J14" s="549">
        <f>J15-1</f>
        <v>-4</v>
      </c>
      <c r="K14" s="543" t="s">
        <v>1926</v>
      </c>
      <c r="L14" s="544"/>
      <c r="M14" s="545"/>
    </row>
    <row r="15" spans="1:13" ht="12.75">
      <c r="A15" s="551"/>
      <c r="B15" s="50"/>
      <c r="C15" s="103" t="s">
        <v>75</v>
      </c>
      <c r="D15" s="103" t="s">
        <v>75</v>
      </c>
      <c r="E15" s="103" t="s">
        <v>75</v>
      </c>
      <c r="F15" s="103" t="s">
        <v>75</v>
      </c>
      <c r="G15" s="102">
        <f aca="true" t="shared" si="0" ref="G15:G25">IF(H15="OK",0,1)</f>
        <v>1</v>
      </c>
      <c r="H15" s="170" t="str">
        <f aca="true" t="shared" si="1" ref="H15:H25">IF(ISTEXT(A15),"OK","Does Not Qualify")</f>
        <v>Does Not Qualify</v>
      </c>
      <c r="J15" s="549">
        <f>J16-1</f>
        <v>-3</v>
      </c>
      <c r="K15" s="543" t="s">
        <v>1927</v>
      </c>
      <c r="L15" s="544"/>
      <c r="M15" s="545"/>
    </row>
    <row r="16" spans="1:13" ht="12.75">
      <c r="A16" s="551"/>
      <c r="B16" s="50"/>
      <c r="C16" s="103" t="s">
        <v>75</v>
      </c>
      <c r="D16" s="103" t="s">
        <v>75</v>
      </c>
      <c r="E16" s="103" t="s">
        <v>75</v>
      </c>
      <c r="F16" s="103" t="s">
        <v>75</v>
      </c>
      <c r="G16" s="102">
        <f t="shared" si="0"/>
        <v>1</v>
      </c>
      <c r="H16" s="170" t="str">
        <f t="shared" si="1"/>
        <v>Does Not Qualify</v>
      </c>
      <c r="J16" s="549">
        <f>J17-1</f>
        <v>-2</v>
      </c>
      <c r="K16" s="543" t="s">
        <v>1925</v>
      </c>
      <c r="L16" s="544"/>
      <c r="M16" s="545"/>
    </row>
    <row r="17" spans="1:13" ht="12.75">
      <c r="A17" s="551"/>
      <c r="B17" s="50"/>
      <c r="C17" s="103" t="s">
        <v>75</v>
      </c>
      <c r="D17" s="103" t="s">
        <v>75</v>
      </c>
      <c r="E17" s="103" t="s">
        <v>75</v>
      </c>
      <c r="F17" s="103" t="s">
        <v>75</v>
      </c>
      <c r="G17" s="102">
        <f t="shared" si="0"/>
        <v>1</v>
      </c>
      <c r="H17" s="170" t="str">
        <f t="shared" si="1"/>
        <v>Does Not Qualify</v>
      </c>
      <c r="J17" s="549">
        <f>J18-1</f>
        <v>-1</v>
      </c>
      <c r="K17" s="543" t="s">
        <v>1924</v>
      </c>
      <c r="L17" s="544"/>
      <c r="M17" s="545"/>
    </row>
    <row r="18" spans="1:13" ht="26.25" customHeight="1">
      <c r="A18" s="171" t="s">
        <v>253</v>
      </c>
      <c r="B18" s="166"/>
      <c r="C18" s="166"/>
      <c r="D18" s="166"/>
      <c r="E18" s="166"/>
      <c r="F18" s="166"/>
      <c r="G18" s="172"/>
      <c r="H18" s="173"/>
      <c r="J18" s="549">
        <f>'1 Start Here'!H21</f>
        <v>0</v>
      </c>
      <c r="K18" s="543" t="s">
        <v>1932</v>
      </c>
      <c r="L18" s="544"/>
      <c r="M18" s="545"/>
    </row>
    <row r="19" spans="1:13" ht="12.75">
      <c r="A19" s="551"/>
      <c r="B19" s="174" t="s">
        <v>75</v>
      </c>
      <c r="C19" s="550"/>
      <c r="D19" s="50"/>
      <c r="E19" s="550"/>
      <c r="F19" s="50"/>
      <c r="G19" s="102">
        <f t="shared" si="0"/>
        <v>1</v>
      </c>
      <c r="H19" s="170" t="str">
        <f t="shared" si="1"/>
        <v>Does Not Qualify</v>
      </c>
      <c r="J19" s="549">
        <f>J18+1</f>
        <v>1</v>
      </c>
      <c r="K19" s="546" t="s">
        <v>1929</v>
      </c>
      <c r="L19" s="547"/>
      <c r="M19" s="548"/>
    </row>
    <row r="20" spans="1:13" ht="12.75">
      <c r="A20" s="551"/>
      <c r="B20" s="174" t="s">
        <v>75</v>
      </c>
      <c r="C20" s="550"/>
      <c r="D20" s="50"/>
      <c r="E20" s="550"/>
      <c r="F20" s="50"/>
      <c r="G20" s="102">
        <f t="shared" si="0"/>
        <v>1</v>
      </c>
      <c r="H20" s="170" t="str">
        <f t="shared" si="1"/>
        <v>Does Not Qualify</v>
      </c>
      <c r="J20" s="549">
        <f>J19+1</f>
        <v>2</v>
      </c>
      <c r="K20" s="543" t="s">
        <v>1930</v>
      </c>
      <c r="L20" s="544"/>
      <c r="M20" s="545"/>
    </row>
    <row r="21" spans="1:13" ht="12.75">
      <c r="A21" s="551"/>
      <c r="B21" s="174" t="s">
        <v>75</v>
      </c>
      <c r="C21" s="550"/>
      <c r="D21" s="50"/>
      <c r="E21" s="550"/>
      <c r="F21" s="50"/>
      <c r="G21" s="102">
        <f t="shared" si="0"/>
        <v>1</v>
      </c>
      <c r="H21" s="170" t="str">
        <f t="shared" si="1"/>
        <v>Does Not Qualify</v>
      </c>
      <c r="J21" s="549">
        <f>J20+1</f>
        <v>3</v>
      </c>
      <c r="K21" s="543" t="s">
        <v>1931</v>
      </c>
      <c r="L21" s="544"/>
      <c r="M21" s="545"/>
    </row>
    <row r="22" spans="1:10" ht="12.75">
      <c r="A22" s="551"/>
      <c r="B22" s="174" t="s">
        <v>75</v>
      </c>
      <c r="C22" s="550"/>
      <c r="D22" s="50"/>
      <c r="E22" s="550"/>
      <c r="F22" s="50"/>
      <c r="G22" s="102">
        <f t="shared" si="0"/>
        <v>1</v>
      </c>
      <c r="H22" s="170" t="str">
        <f t="shared" si="1"/>
        <v>Does Not Qualify</v>
      </c>
      <c r="J22" s="524"/>
    </row>
    <row r="23" spans="1:8" ht="12.75">
      <c r="A23" s="551"/>
      <c r="B23" s="174" t="s">
        <v>75</v>
      </c>
      <c r="C23" s="550"/>
      <c r="D23" s="50"/>
      <c r="E23" s="550"/>
      <c r="F23" s="50"/>
      <c r="G23" s="102">
        <f t="shared" si="0"/>
        <v>1</v>
      </c>
      <c r="H23" s="170" t="str">
        <f t="shared" si="1"/>
        <v>Does Not Qualify</v>
      </c>
    </row>
    <row r="24" spans="1:8" ht="20.25" customHeight="1">
      <c r="A24" s="101" t="s">
        <v>1246</v>
      </c>
      <c r="B24" s="104"/>
      <c r="C24" s="104"/>
      <c r="D24" s="104"/>
      <c r="E24" s="104"/>
      <c r="F24" s="104"/>
      <c r="G24" s="172"/>
      <c r="H24" s="173"/>
    </row>
    <row r="25" spans="1:8" ht="12.75">
      <c r="A25" s="530"/>
      <c r="B25" s="48"/>
      <c r="C25" s="567"/>
      <c r="D25" s="48"/>
      <c r="E25" s="567"/>
      <c r="F25" s="48"/>
      <c r="G25" s="102">
        <f t="shared" si="0"/>
        <v>1</v>
      </c>
      <c r="H25" s="170" t="str">
        <f t="shared" si="1"/>
        <v>Does Not Qualify</v>
      </c>
    </row>
    <row r="26" spans="1:8" ht="12.75">
      <c r="A26" s="289"/>
      <c r="B26" s="48"/>
      <c r="C26" s="567"/>
      <c r="D26" s="48"/>
      <c r="E26" s="567"/>
      <c r="F26" s="48"/>
      <c r="G26" s="168"/>
      <c r="H26" s="175"/>
    </row>
    <row r="27" spans="1:7" ht="12.75">
      <c r="A27" s="289"/>
      <c r="B27" s="48"/>
      <c r="C27" s="567"/>
      <c r="D27" s="48"/>
      <c r="E27" s="567"/>
      <c r="F27" s="48"/>
      <c r="G27" s="168"/>
    </row>
    <row r="28" spans="1:8" ht="21" customHeight="1">
      <c r="A28" s="101" t="s">
        <v>1237</v>
      </c>
      <c r="B28" s="166"/>
      <c r="C28" s="166"/>
      <c r="D28" s="166"/>
      <c r="E28" s="166"/>
      <c r="F28" s="166"/>
      <c r="G28" s="168"/>
      <c r="H28" s="169"/>
    </row>
    <row r="29" spans="1:7" ht="12.75">
      <c r="A29" s="530"/>
      <c r="B29" s="48"/>
      <c r="C29" s="567"/>
      <c r="D29" s="48"/>
      <c r="E29" s="567"/>
      <c r="F29" s="48"/>
      <c r="G29" s="105"/>
    </row>
    <row r="30" spans="1:7" ht="12.75">
      <c r="A30" s="530"/>
      <c r="B30" s="48"/>
      <c r="C30" s="567"/>
      <c r="D30" s="48"/>
      <c r="E30" s="567"/>
      <c r="F30" s="48"/>
      <c r="G30" s="105"/>
    </row>
    <row r="31" spans="1:7" ht="12.75">
      <c r="A31" s="530"/>
      <c r="B31" s="48"/>
      <c r="C31" s="567"/>
      <c r="D31" s="48"/>
      <c r="E31" s="567"/>
      <c r="F31" s="48"/>
      <c r="G31" s="105"/>
    </row>
    <row r="32" spans="1:7" ht="12.75">
      <c r="A32" s="530"/>
      <c r="B32" s="48"/>
      <c r="C32" s="567"/>
      <c r="D32" s="48"/>
      <c r="E32" s="567"/>
      <c r="F32" s="48"/>
      <c r="G32" s="105"/>
    </row>
    <row r="33" spans="1:7" ht="12.75">
      <c r="A33" s="530"/>
      <c r="B33" s="48"/>
      <c r="C33" s="567"/>
      <c r="D33" s="48"/>
      <c r="E33" s="567"/>
      <c r="F33" s="48"/>
      <c r="G33" s="105"/>
    </row>
    <row r="34" spans="1:7" ht="12.75">
      <c r="A34" s="530"/>
      <c r="B34" s="48"/>
      <c r="C34" s="567"/>
      <c r="D34" s="48"/>
      <c r="E34" s="567"/>
      <c r="F34" s="48"/>
      <c r="G34" s="105"/>
    </row>
    <row r="35" spans="1:7" ht="12.75">
      <c r="A35" s="530"/>
      <c r="B35" s="48"/>
      <c r="C35" s="567"/>
      <c r="D35" s="48"/>
      <c r="E35" s="567"/>
      <c r="F35" s="48"/>
      <c r="G35" s="105"/>
    </row>
    <row r="36" spans="1:7" ht="12.75">
      <c r="A36" s="530"/>
      <c r="B36" s="48"/>
      <c r="C36" s="567"/>
      <c r="D36" s="48"/>
      <c r="E36" s="567"/>
      <c r="F36" s="48"/>
      <c r="G36" s="105"/>
    </row>
    <row r="37" spans="1:7" ht="12.75">
      <c r="A37" s="530"/>
      <c r="B37" s="48"/>
      <c r="C37" s="567"/>
      <c r="D37" s="48"/>
      <c r="E37" s="567"/>
      <c r="F37" s="48"/>
      <c r="G37" s="105"/>
    </row>
    <row r="38" spans="1:7" ht="12.75">
      <c r="A38" s="530"/>
      <c r="B38" s="48"/>
      <c r="C38" s="567"/>
      <c r="D38" s="48"/>
      <c r="E38" s="567"/>
      <c r="F38" s="48"/>
      <c r="G38" s="105"/>
    </row>
    <row r="39" spans="1:7" ht="12.75">
      <c r="A39" s="530"/>
      <c r="B39" s="48"/>
      <c r="C39" s="567"/>
      <c r="D39" s="48"/>
      <c r="E39" s="567"/>
      <c r="F39" s="48"/>
      <c r="G39" s="105"/>
    </row>
    <row r="40" spans="1:7" ht="12.75">
      <c r="A40" s="530"/>
      <c r="B40" s="48"/>
      <c r="C40" s="567"/>
      <c r="D40" s="48"/>
      <c r="E40" s="567"/>
      <c r="F40" s="48"/>
      <c r="G40" s="105"/>
    </row>
    <row r="41" ht="13.5" thickBot="1"/>
    <row r="42" spans="1:7" ht="12.75">
      <c r="A42" s="106" t="s">
        <v>352</v>
      </c>
      <c r="B42" s="176"/>
      <c r="C42" s="176"/>
      <c r="D42" s="176"/>
      <c r="E42" s="176"/>
      <c r="F42" s="177"/>
      <c r="G42" s="172"/>
    </row>
    <row r="43" spans="1:7" ht="13.5" thickBot="1">
      <c r="A43" s="707" t="s">
        <v>1253</v>
      </c>
      <c r="B43" s="708"/>
      <c r="C43" s="708"/>
      <c r="D43" s="708"/>
      <c r="E43" s="708"/>
      <c r="F43" s="709"/>
      <c r="G43" s="107"/>
    </row>
    <row r="44" spans="1:7" ht="12.75">
      <c r="A44" s="108"/>
      <c r="B44" s="710" t="s">
        <v>72</v>
      </c>
      <c r="C44" s="711"/>
      <c r="D44" s="711"/>
      <c r="E44" s="711"/>
      <c r="F44" s="712"/>
      <c r="G44" s="178"/>
    </row>
    <row r="45" spans="1:7" ht="25.5">
      <c r="A45" s="109" t="s">
        <v>76</v>
      </c>
      <c r="B45" s="110" t="s">
        <v>77</v>
      </c>
      <c r="C45" s="111" t="s">
        <v>78</v>
      </c>
      <c r="D45" s="111" t="s">
        <v>79</v>
      </c>
      <c r="E45" s="111" t="s">
        <v>66</v>
      </c>
      <c r="F45" s="112" t="s">
        <v>74</v>
      </c>
      <c r="G45" s="113"/>
    </row>
    <row r="46" spans="1:8" ht="12.75">
      <c r="A46" s="536"/>
      <c r="B46" s="50"/>
      <c r="C46" s="550"/>
      <c r="D46" s="50"/>
      <c r="E46" s="550"/>
      <c r="F46" s="50"/>
      <c r="G46" s="102"/>
      <c r="H46" s="179"/>
    </row>
    <row r="47" spans="1:8" ht="12.75">
      <c r="A47" s="536"/>
      <c r="B47" s="50"/>
      <c r="C47" s="550"/>
      <c r="D47" s="50"/>
      <c r="E47" s="550"/>
      <c r="F47" s="50"/>
      <c r="G47" s="102"/>
      <c r="H47" s="179"/>
    </row>
    <row r="48" spans="1:8" ht="12.75">
      <c r="A48" s="536"/>
      <c r="B48" s="50"/>
      <c r="C48" s="550"/>
      <c r="D48" s="50"/>
      <c r="E48" s="550"/>
      <c r="F48" s="50"/>
      <c r="G48" s="102"/>
      <c r="H48" s="179"/>
    </row>
    <row r="49" spans="1:8" ht="12.75">
      <c r="A49" s="536"/>
      <c r="B49" s="50"/>
      <c r="C49" s="550"/>
      <c r="D49" s="50"/>
      <c r="E49" s="550"/>
      <c r="F49" s="50"/>
      <c r="G49" s="102"/>
      <c r="H49" s="179"/>
    </row>
    <row r="50" spans="1:8" ht="12.75">
      <c r="A50" s="704">
        <f>'1 Start Here'!H3</f>
        <v>0</v>
      </c>
      <c r="B50" s="704"/>
      <c r="C50" s="704"/>
      <c r="D50" s="704"/>
      <c r="H50" s="185" t="s">
        <v>110</v>
      </c>
    </row>
    <row r="51" ht="12.75">
      <c r="H51" s="158"/>
    </row>
    <row r="52" ht="12.75">
      <c r="H52" s="158"/>
    </row>
    <row r="53" spans="1:8" ht="14.25">
      <c r="A53" s="565" t="s">
        <v>353</v>
      </c>
      <c r="H53" s="158"/>
    </row>
    <row r="54" ht="12.75">
      <c r="H54" s="158"/>
    </row>
    <row r="55" spans="1:8" ht="18.75">
      <c r="A55" s="522" t="s">
        <v>250</v>
      </c>
      <c r="H55" s="158"/>
    </row>
    <row r="56" spans="1:11" ht="15.75">
      <c r="A56" s="521" t="s">
        <v>251</v>
      </c>
      <c r="H56" s="158"/>
      <c r="K56" s="527"/>
    </row>
    <row r="57" spans="1:11" ht="15.75">
      <c r="A57" s="535" t="s">
        <v>265</v>
      </c>
      <c r="B57" s="531" t="s">
        <v>266</v>
      </c>
      <c r="C57" s="532"/>
      <c r="D57" s="532"/>
      <c r="E57" s="532"/>
      <c r="F57" s="532"/>
      <c r="G57" s="532"/>
      <c r="H57" s="532"/>
      <c r="K57" s="527"/>
    </row>
    <row r="58" spans="2:11" ht="15.75">
      <c r="B58" s="531" t="s">
        <v>267</v>
      </c>
      <c r="C58" s="532"/>
      <c r="D58" s="532"/>
      <c r="E58" s="532"/>
      <c r="F58" s="532"/>
      <c r="G58" s="532"/>
      <c r="H58" s="532"/>
      <c r="K58" s="527"/>
    </row>
    <row r="59" spans="2:11" ht="15.75">
      <c r="B59" s="531" t="s">
        <v>268</v>
      </c>
      <c r="C59" s="532"/>
      <c r="D59" s="532"/>
      <c r="E59" s="532"/>
      <c r="F59" s="532"/>
      <c r="G59" s="532"/>
      <c r="H59" s="532"/>
      <c r="K59" s="527"/>
    </row>
    <row r="60" spans="2:11" ht="15.75">
      <c r="B60" s="531" t="s">
        <v>269</v>
      </c>
      <c r="C60" s="532"/>
      <c r="D60" s="532"/>
      <c r="E60" s="532"/>
      <c r="F60" s="532"/>
      <c r="G60" s="532"/>
      <c r="H60" s="532"/>
      <c r="K60" s="527"/>
    </row>
    <row r="61" spans="2:11" ht="15.75">
      <c r="B61" s="531" t="s">
        <v>270</v>
      </c>
      <c r="C61" s="532"/>
      <c r="D61" s="532"/>
      <c r="E61" s="532"/>
      <c r="F61" s="532"/>
      <c r="G61" s="532"/>
      <c r="H61" s="532"/>
      <c r="K61" s="527"/>
    </row>
    <row r="62" spans="2:11" ht="15.75">
      <c r="B62" s="531" t="s">
        <v>271</v>
      </c>
      <c r="C62" s="532"/>
      <c r="D62" s="532"/>
      <c r="E62" s="532"/>
      <c r="F62" s="532"/>
      <c r="G62" s="532"/>
      <c r="H62" s="532"/>
      <c r="K62" s="527"/>
    </row>
    <row r="63" spans="2:11" ht="15.75">
      <c r="B63" s="531" t="s">
        <v>272</v>
      </c>
      <c r="C63" s="532"/>
      <c r="D63" s="532"/>
      <c r="E63" s="532"/>
      <c r="F63" s="532"/>
      <c r="G63" s="532"/>
      <c r="H63" s="532"/>
      <c r="K63" s="527"/>
    </row>
    <row r="64" spans="2:11" ht="15.75">
      <c r="B64" s="531" t="s">
        <v>273</v>
      </c>
      <c r="C64" s="532"/>
      <c r="D64" s="532"/>
      <c r="E64" s="532"/>
      <c r="F64" s="532"/>
      <c r="G64" s="532"/>
      <c r="H64" s="532"/>
      <c r="K64" s="527"/>
    </row>
    <row r="65" spans="2:11" ht="15.75">
      <c r="B65" s="531" t="s">
        <v>274</v>
      </c>
      <c r="C65" s="532"/>
      <c r="D65" s="532"/>
      <c r="E65" s="532"/>
      <c r="F65" s="532"/>
      <c r="G65" s="532"/>
      <c r="H65" s="532"/>
      <c r="K65" s="527"/>
    </row>
    <row r="66" spans="2:11" ht="15.75">
      <c r="B66" s="531" t="s">
        <v>275</v>
      </c>
      <c r="C66" s="532"/>
      <c r="D66" s="532"/>
      <c r="E66" s="532"/>
      <c r="F66" s="532"/>
      <c r="G66" s="532"/>
      <c r="H66" s="532"/>
      <c r="K66" s="527"/>
    </row>
    <row r="67" spans="2:11" ht="15.75">
      <c r="B67" s="531" t="s">
        <v>276</v>
      </c>
      <c r="C67" s="532"/>
      <c r="D67" s="532"/>
      <c r="E67" s="532"/>
      <c r="F67" s="532"/>
      <c r="G67" s="532"/>
      <c r="H67" s="532"/>
      <c r="K67" s="527"/>
    </row>
    <row r="68" spans="2:11" ht="15.75">
      <c r="B68" s="531" t="s">
        <v>277</v>
      </c>
      <c r="C68" s="532"/>
      <c r="D68" s="532"/>
      <c r="E68" s="532"/>
      <c r="F68" s="532"/>
      <c r="G68" s="532"/>
      <c r="H68" s="532"/>
      <c r="K68" s="527"/>
    </row>
    <row r="69" spans="2:11" ht="15.75">
      <c r="B69" s="531" t="s">
        <v>278</v>
      </c>
      <c r="C69" s="532"/>
      <c r="D69" s="532"/>
      <c r="E69" s="532"/>
      <c r="F69" s="532"/>
      <c r="G69" s="532"/>
      <c r="H69" s="532"/>
      <c r="K69" s="527"/>
    </row>
    <row r="70" spans="2:11" ht="15.75">
      <c r="B70" s="531" t="s">
        <v>279</v>
      </c>
      <c r="C70" s="532"/>
      <c r="D70" s="532"/>
      <c r="E70" s="532"/>
      <c r="F70" s="532"/>
      <c r="G70" s="532"/>
      <c r="H70" s="532"/>
      <c r="K70" s="527"/>
    </row>
    <row r="71" spans="2:11" ht="15.75">
      <c r="B71" s="531" t="s">
        <v>2193</v>
      </c>
      <c r="C71" s="532"/>
      <c r="D71" s="532"/>
      <c r="E71" s="532"/>
      <c r="F71" s="532"/>
      <c r="G71" s="532"/>
      <c r="H71" s="532"/>
      <c r="K71" s="527"/>
    </row>
    <row r="72" spans="1:11" ht="15.75">
      <c r="A72" s="534" t="s">
        <v>1950</v>
      </c>
      <c r="B72" s="525" t="s">
        <v>280</v>
      </c>
      <c r="H72" s="158"/>
      <c r="K72" s="527"/>
    </row>
    <row r="73" spans="2:11" ht="15.75">
      <c r="B73" s="525" t="s">
        <v>281</v>
      </c>
      <c r="H73" s="158"/>
      <c r="K73" s="527"/>
    </row>
    <row r="74" spans="2:11" ht="15.75">
      <c r="B74" s="525" t="s">
        <v>282</v>
      </c>
      <c r="H74" s="158"/>
      <c r="K74" s="527"/>
    </row>
    <row r="75" spans="2:11" ht="15.75">
      <c r="B75" s="525" t="s">
        <v>283</v>
      </c>
      <c r="H75" s="158"/>
      <c r="K75" s="527"/>
    </row>
    <row r="76" spans="2:11" ht="15.75">
      <c r="B76" s="525" t="s">
        <v>284</v>
      </c>
      <c r="H76" s="158"/>
      <c r="K76" s="527"/>
    </row>
    <row r="77" spans="2:11" ht="15.75">
      <c r="B77" s="525" t="s">
        <v>285</v>
      </c>
      <c r="H77" s="158"/>
      <c r="K77" s="527"/>
    </row>
    <row r="78" spans="2:11" ht="15.75">
      <c r="B78" s="525" t="s">
        <v>286</v>
      </c>
      <c r="H78" s="158"/>
      <c r="K78" s="526"/>
    </row>
    <row r="79" spans="1:8" ht="15.75">
      <c r="A79" s="535" t="s">
        <v>264</v>
      </c>
      <c r="B79" s="531" t="s">
        <v>287</v>
      </c>
      <c r="C79" s="532"/>
      <c r="D79" s="532"/>
      <c r="E79" s="532"/>
      <c r="F79" s="532"/>
      <c r="G79" s="532"/>
      <c r="H79" s="532"/>
    </row>
    <row r="80" spans="2:8" ht="15.75">
      <c r="B80" s="531" t="s">
        <v>2194</v>
      </c>
      <c r="C80" s="532"/>
      <c r="D80" s="532"/>
      <c r="E80" s="532"/>
      <c r="F80" s="532"/>
      <c r="G80" s="532"/>
      <c r="H80" s="532"/>
    </row>
    <row r="81" spans="2:8" ht="15.75">
      <c r="B81" s="531" t="s">
        <v>288</v>
      </c>
      <c r="C81" s="532"/>
      <c r="D81" s="532"/>
      <c r="E81" s="532"/>
      <c r="F81" s="532"/>
      <c r="G81" s="532"/>
      <c r="H81" s="532"/>
    </row>
    <row r="82" spans="2:8" ht="15.75">
      <c r="B82" s="531" t="s">
        <v>289</v>
      </c>
      <c r="C82" s="532"/>
      <c r="D82" s="532"/>
      <c r="E82" s="532"/>
      <c r="F82" s="532"/>
      <c r="G82" s="532"/>
      <c r="H82" s="532"/>
    </row>
    <row r="83" spans="2:8" ht="15.75">
      <c r="B83" s="531" t="s">
        <v>290</v>
      </c>
      <c r="C83" s="532"/>
      <c r="D83" s="532"/>
      <c r="E83" s="532"/>
      <c r="F83" s="532"/>
      <c r="G83" s="532"/>
      <c r="H83" s="532"/>
    </row>
    <row r="84" spans="1:8" ht="15.75">
      <c r="A84" s="534" t="s">
        <v>263</v>
      </c>
      <c r="B84" s="525" t="s">
        <v>291</v>
      </c>
      <c r="H84" s="158"/>
    </row>
    <row r="85" spans="2:8" ht="15.75">
      <c r="B85" s="525" t="s">
        <v>292</v>
      </c>
      <c r="H85" s="158"/>
    </row>
    <row r="86" spans="2:8" ht="15.75">
      <c r="B86" s="525" t="s">
        <v>293</v>
      </c>
      <c r="H86" s="158"/>
    </row>
    <row r="87" spans="1:8" ht="15.75">
      <c r="A87" s="535" t="s">
        <v>262</v>
      </c>
      <c r="B87" s="531" t="s">
        <v>294</v>
      </c>
      <c r="C87" s="532"/>
      <c r="D87" s="532"/>
      <c r="E87" s="532"/>
      <c r="F87" s="532"/>
      <c r="G87" s="532"/>
      <c r="H87" s="532"/>
    </row>
    <row r="88" spans="2:8" ht="15.75">
      <c r="B88" s="531" t="s">
        <v>295</v>
      </c>
      <c r="C88" s="532"/>
      <c r="D88" s="532"/>
      <c r="E88" s="532"/>
      <c r="F88" s="532"/>
      <c r="G88" s="532"/>
      <c r="H88" s="532"/>
    </row>
    <row r="89" spans="2:8" ht="15.75">
      <c r="B89" s="531" t="s">
        <v>296</v>
      </c>
      <c r="C89" s="532"/>
      <c r="D89" s="532"/>
      <c r="E89" s="532"/>
      <c r="F89" s="532"/>
      <c r="G89" s="532"/>
      <c r="H89" s="532"/>
    </row>
    <row r="90" spans="2:8" ht="15.75">
      <c r="B90" s="531" t="s">
        <v>297</v>
      </c>
      <c r="C90" s="532"/>
      <c r="D90" s="532"/>
      <c r="E90" s="532"/>
      <c r="F90" s="532"/>
      <c r="G90" s="532"/>
      <c r="H90" s="532"/>
    </row>
    <row r="91" spans="2:8" ht="15.75">
      <c r="B91" s="531" t="s">
        <v>298</v>
      </c>
      <c r="C91" s="532"/>
      <c r="D91" s="532"/>
      <c r="E91" s="532"/>
      <c r="F91" s="532"/>
      <c r="G91" s="532"/>
      <c r="H91" s="532"/>
    </row>
    <row r="92" spans="2:8" ht="15.75">
      <c r="B92" s="531" t="s">
        <v>299</v>
      </c>
      <c r="C92" s="532"/>
      <c r="D92" s="532"/>
      <c r="E92" s="532"/>
      <c r="F92" s="532"/>
      <c r="G92" s="532"/>
      <c r="H92" s="532"/>
    </row>
    <row r="93" spans="2:8" ht="15.75">
      <c r="B93" s="531" t="s">
        <v>300</v>
      </c>
      <c r="C93" s="532"/>
      <c r="D93" s="532"/>
      <c r="E93" s="532"/>
      <c r="F93" s="532"/>
      <c r="G93" s="532"/>
      <c r="H93" s="532"/>
    </row>
    <row r="94" spans="2:8" ht="15.75">
      <c r="B94" s="531" t="s">
        <v>301</v>
      </c>
      <c r="C94" s="532"/>
      <c r="D94" s="532"/>
      <c r="E94" s="532"/>
      <c r="F94" s="532"/>
      <c r="G94" s="532"/>
      <c r="H94" s="532"/>
    </row>
    <row r="95" spans="2:8" ht="15.75">
      <c r="B95" s="531" t="s">
        <v>302</v>
      </c>
      <c r="C95" s="532"/>
      <c r="D95" s="532"/>
      <c r="E95" s="532"/>
      <c r="F95" s="532"/>
      <c r="G95" s="532"/>
      <c r="H95" s="532"/>
    </row>
    <row r="96" spans="2:8" ht="15.75">
      <c r="B96" s="531" t="s">
        <v>303</v>
      </c>
      <c r="C96" s="532"/>
      <c r="D96" s="532"/>
      <c r="E96" s="532"/>
      <c r="F96" s="532"/>
      <c r="G96" s="532"/>
      <c r="H96" s="532"/>
    </row>
    <row r="97" spans="2:8" ht="15.75">
      <c r="B97" s="531" t="s">
        <v>304</v>
      </c>
      <c r="C97" s="532"/>
      <c r="D97" s="532"/>
      <c r="E97" s="532"/>
      <c r="F97" s="532"/>
      <c r="G97" s="532"/>
      <c r="H97" s="532"/>
    </row>
    <row r="98" spans="2:8" ht="15.75">
      <c r="B98" s="531" t="s">
        <v>305</v>
      </c>
      <c r="C98" s="532"/>
      <c r="D98" s="532"/>
      <c r="E98" s="532"/>
      <c r="F98" s="532"/>
      <c r="G98" s="532"/>
      <c r="H98" s="532"/>
    </row>
    <row r="99" spans="2:8" ht="15.75">
      <c r="B99" s="531" t="s">
        <v>306</v>
      </c>
      <c r="C99" s="532"/>
      <c r="D99" s="532"/>
      <c r="E99" s="532"/>
      <c r="F99" s="532"/>
      <c r="G99" s="532"/>
      <c r="H99" s="532"/>
    </row>
    <row r="100" spans="1:8" ht="15.75">
      <c r="A100" s="534" t="s">
        <v>261</v>
      </c>
      <c r="B100" s="525" t="s">
        <v>307</v>
      </c>
      <c r="H100" s="158"/>
    </row>
    <row r="101" spans="2:8" ht="15.75">
      <c r="B101" s="525" t="s">
        <v>308</v>
      </c>
      <c r="H101" s="158"/>
    </row>
    <row r="102" spans="2:8" ht="15.75">
      <c r="B102" s="525" t="s">
        <v>351</v>
      </c>
      <c r="H102" s="158"/>
    </row>
    <row r="103" spans="2:8" ht="15.75">
      <c r="B103" s="525" t="s">
        <v>309</v>
      </c>
      <c r="H103" s="158"/>
    </row>
    <row r="104" spans="2:8" ht="15.75">
      <c r="B104" s="525" t="s">
        <v>310</v>
      </c>
      <c r="H104" s="158"/>
    </row>
    <row r="105" spans="2:8" ht="15.75">
      <c r="B105" s="525" t="s">
        <v>311</v>
      </c>
      <c r="H105" s="158"/>
    </row>
    <row r="106" spans="2:8" ht="15.75">
      <c r="B106" s="525" t="s">
        <v>312</v>
      </c>
      <c r="H106" s="158"/>
    </row>
    <row r="107" spans="2:8" ht="15.75">
      <c r="B107" s="525" t="s">
        <v>313</v>
      </c>
      <c r="H107" s="158"/>
    </row>
    <row r="108" spans="2:8" ht="15.75">
      <c r="B108" s="525" t="s">
        <v>314</v>
      </c>
      <c r="H108" s="158"/>
    </row>
    <row r="109" spans="2:8" ht="15.75">
      <c r="B109" s="525" t="s">
        <v>315</v>
      </c>
      <c r="H109" s="158"/>
    </row>
    <row r="110" spans="2:8" ht="15.75">
      <c r="B110" s="525" t="s">
        <v>316</v>
      </c>
      <c r="H110" s="158"/>
    </row>
    <row r="111" spans="2:8" ht="15.75">
      <c r="B111" s="525" t="s">
        <v>317</v>
      </c>
      <c r="H111" s="158"/>
    </row>
    <row r="112" spans="2:8" ht="15.75">
      <c r="B112" s="525" t="s">
        <v>322</v>
      </c>
      <c r="H112" s="158"/>
    </row>
    <row r="113" spans="2:8" ht="15.75">
      <c r="B113" s="525" t="s">
        <v>318</v>
      </c>
      <c r="H113" s="158"/>
    </row>
    <row r="114" spans="1:8" ht="15.75">
      <c r="A114" s="535" t="s">
        <v>260</v>
      </c>
      <c r="B114" s="531" t="s">
        <v>319</v>
      </c>
      <c r="C114" s="532"/>
      <c r="D114" s="532"/>
      <c r="E114" s="532"/>
      <c r="F114" s="532"/>
      <c r="G114" s="532"/>
      <c r="H114" s="532"/>
    </row>
    <row r="115" spans="2:8" ht="15.75">
      <c r="B115" s="531" t="s">
        <v>2195</v>
      </c>
      <c r="C115" s="532"/>
      <c r="D115" s="532"/>
      <c r="E115" s="532"/>
      <c r="F115" s="532"/>
      <c r="G115" s="532"/>
      <c r="H115" s="532"/>
    </row>
    <row r="116" spans="2:8" ht="15.75">
      <c r="B116" s="531" t="s">
        <v>320</v>
      </c>
      <c r="C116" s="532"/>
      <c r="D116" s="532"/>
      <c r="E116" s="532"/>
      <c r="F116" s="532"/>
      <c r="G116" s="532"/>
      <c r="H116" s="532"/>
    </row>
    <row r="117" spans="2:8" ht="15.75">
      <c r="B117" s="531" t="s">
        <v>321</v>
      </c>
      <c r="C117" s="532"/>
      <c r="D117" s="532"/>
      <c r="E117" s="532"/>
      <c r="F117" s="532"/>
      <c r="G117" s="532"/>
      <c r="H117" s="532"/>
    </row>
    <row r="118" spans="2:8" ht="15.75">
      <c r="B118" s="531" t="s">
        <v>322</v>
      </c>
      <c r="C118" s="532"/>
      <c r="D118" s="532"/>
      <c r="E118" s="532"/>
      <c r="F118" s="532"/>
      <c r="G118" s="532"/>
      <c r="H118" s="532"/>
    </row>
    <row r="119" spans="2:8" ht="15.75">
      <c r="B119" s="531" t="s">
        <v>323</v>
      </c>
      <c r="C119" s="532"/>
      <c r="D119" s="532"/>
      <c r="E119" s="532"/>
      <c r="F119" s="532"/>
      <c r="G119" s="532"/>
      <c r="H119" s="532"/>
    </row>
    <row r="120" spans="2:8" ht="15.75">
      <c r="B120" s="531" t="s">
        <v>324</v>
      </c>
      <c r="C120" s="532"/>
      <c r="D120" s="532"/>
      <c r="E120" s="532"/>
      <c r="F120" s="532"/>
      <c r="G120" s="532"/>
      <c r="H120" s="532"/>
    </row>
    <row r="121" spans="2:8" ht="15.75">
      <c r="B121" s="531" t="s">
        <v>325</v>
      </c>
      <c r="C121" s="532"/>
      <c r="D121" s="532"/>
      <c r="E121" s="532"/>
      <c r="F121" s="532"/>
      <c r="G121" s="532"/>
      <c r="H121" s="532"/>
    </row>
    <row r="122" spans="2:8" ht="15.75">
      <c r="B122" s="531" t="s">
        <v>326</v>
      </c>
      <c r="C122" s="532"/>
      <c r="D122" s="532"/>
      <c r="E122" s="532"/>
      <c r="F122" s="532"/>
      <c r="G122" s="532"/>
      <c r="H122" s="533"/>
    </row>
    <row r="123" spans="2:8" ht="15.75">
      <c r="B123" s="531" t="s">
        <v>327</v>
      </c>
      <c r="C123" s="532"/>
      <c r="D123" s="532"/>
      <c r="E123" s="532"/>
      <c r="F123" s="532"/>
      <c r="G123" s="532"/>
      <c r="H123" s="533"/>
    </row>
    <row r="124" spans="2:8" ht="15.75">
      <c r="B124" s="531" t="s">
        <v>328</v>
      </c>
      <c r="C124" s="532"/>
      <c r="D124" s="532"/>
      <c r="E124" s="532"/>
      <c r="F124" s="532"/>
      <c r="G124" s="532"/>
      <c r="H124" s="533"/>
    </row>
    <row r="125" spans="2:8" ht="15.75">
      <c r="B125" s="531" t="s">
        <v>329</v>
      </c>
      <c r="C125" s="532"/>
      <c r="D125" s="532"/>
      <c r="E125" s="532"/>
      <c r="F125" s="532"/>
      <c r="G125" s="532"/>
      <c r="H125" s="533"/>
    </row>
    <row r="126" spans="1:2" ht="15.75">
      <c r="A126" s="534" t="s">
        <v>259</v>
      </c>
      <c r="B126" s="525" t="s">
        <v>334</v>
      </c>
    </row>
    <row r="127" ht="15.75">
      <c r="B127" s="525" t="s">
        <v>335</v>
      </c>
    </row>
    <row r="128" ht="15.75">
      <c r="B128" s="525" t="s">
        <v>336</v>
      </c>
    </row>
    <row r="129" ht="15.75">
      <c r="B129" s="525" t="s">
        <v>337</v>
      </c>
    </row>
    <row r="130" ht="15.75">
      <c r="B130" s="525" t="s">
        <v>2205</v>
      </c>
    </row>
    <row r="131" ht="15.75">
      <c r="B131" s="525" t="s">
        <v>338</v>
      </c>
    </row>
    <row r="132" ht="15.75">
      <c r="B132" s="525" t="s">
        <v>339</v>
      </c>
    </row>
    <row r="133" ht="15.75">
      <c r="B133" s="525" t="s">
        <v>340</v>
      </c>
    </row>
    <row r="134" ht="15.75">
      <c r="B134" s="525" t="s">
        <v>341</v>
      </c>
    </row>
    <row r="135" ht="15.75">
      <c r="B135" s="525" t="s">
        <v>342</v>
      </c>
    </row>
    <row r="136" ht="15.75">
      <c r="B136" s="525" t="s">
        <v>343</v>
      </c>
    </row>
    <row r="137" ht="15.75">
      <c r="B137" s="525" t="s">
        <v>2206</v>
      </c>
    </row>
    <row r="138" ht="15.75">
      <c r="B138" s="525" t="s">
        <v>344</v>
      </c>
    </row>
    <row r="139" ht="15.75">
      <c r="B139" s="525" t="s">
        <v>345</v>
      </c>
    </row>
    <row r="140" ht="15.75">
      <c r="B140" s="525" t="s">
        <v>346</v>
      </c>
    </row>
    <row r="141" ht="15.75">
      <c r="B141" s="525" t="s">
        <v>347</v>
      </c>
    </row>
    <row r="142" ht="15.75">
      <c r="B142" s="525" t="s">
        <v>348</v>
      </c>
    </row>
    <row r="143" ht="15.75">
      <c r="B143" s="525" t="s">
        <v>349</v>
      </c>
    </row>
    <row r="144" ht="15.75">
      <c r="B144" s="525" t="s">
        <v>350</v>
      </c>
    </row>
    <row r="145" spans="1:8" ht="15.75">
      <c r="A145" s="535" t="s">
        <v>258</v>
      </c>
      <c r="B145" s="531" t="s">
        <v>330</v>
      </c>
      <c r="C145" s="532"/>
      <c r="D145" s="532"/>
      <c r="E145" s="532"/>
      <c r="F145" s="532"/>
      <c r="G145" s="532"/>
      <c r="H145" s="533"/>
    </row>
    <row r="146" spans="2:8" ht="15.75">
      <c r="B146" s="531" t="s">
        <v>331</v>
      </c>
      <c r="C146" s="532"/>
      <c r="D146" s="532"/>
      <c r="E146" s="532"/>
      <c r="F146" s="532"/>
      <c r="G146" s="532"/>
      <c r="H146" s="533"/>
    </row>
    <row r="147" spans="2:8" ht="15.75">
      <c r="B147" s="531" t="s">
        <v>254</v>
      </c>
      <c r="C147" s="532"/>
      <c r="D147" s="532"/>
      <c r="E147" s="532"/>
      <c r="F147" s="532"/>
      <c r="G147" s="532"/>
      <c r="H147" s="533"/>
    </row>
    <row r="148" spans="2:8" ht="15.75">
      <c r="B148" s="531" t="s">
        <v>332</v>
      </c>
      <c r="C148" s="532"/>
      <c r="D148" s="532"/>
      <c r="E148" s="532"/>
      <c r="F148" s="532"/>
      <c r="G148" s="532"/>
      <c r="H148" s="533"/>
    </row>
    <row r="149" spans="2:8" ht="15.75">
      <c r="B149" s="531" t="s">
        <v>255</v>
      </c>
      <c r="C149" s="532"/>
      <c r="D149" s="532"/>
      <c r="E149" s="532"/>
      <c r="F149" s="532"/>
      <c r="G149" s="532"/>
      <c r="H149" s="533"/>
    </row>
    <row r="150" spans="1:7" ht="15.75">
      <c r="A150" s="534" t="s">
        <v>257</v>
      </c>
      <c r="B150" s="700" t="s">
        <v>333</v>
      </c>
      <c r="C150" s="697"/>
      <c r="D150" s="697"/>
      <c r="E150" s="697"/>
      <c r="F150" s="697"/>
      <c r="G150" s="697"/>
    </row>
    <row r="151" spans="2:7" ht="12.75">
      <c r="B151" s="701"/>
      <c r="C151" s="701"/>
      <c r="D151" s="701"/>
      <c r="E151" s="701"/>
      <c r="F151" s="701"/>
      <c r="G151" s="701"/>
    </row>
    <row r="152" spans="2:7" ht="12.75">
      <c r="B152" s="701"/>
      <c r="C152" s="701"/>
      <c r="D152" s="701"/>
      <c r="E152" s="701"/>
      <c r="F152" s="701"/>
      <c r="G152" s="701"/>
    </row>
    <row r="153" spans="2:7" ht="12.75">
      <c r="B153" s="701"/>
      <c r="C153" s="701"/>
      <c r="D153" s="701"/>
      <c r="E153" s="701"/>
      <c r="F153" s="701"/>
      <c r="G153" s="701"/>
    </row>
    <row r="154" spans="2:7" ht="12.75">
      <c r="B154" s="701"/>
      <c r="C154" s="701"/>
      <c r="D154" s="701"/>
      <c r="E154" s="701"/>
      <c r="F154" s="701"/>
      <c r="G154" s="701"/>
    </row>
    <row r="155" spans="2:7" ht="12.75">
      <c r="B155" s="701"/>
      <c r="C155" s="701"/>
      <c r="D155" s="701"/>
      <c r="E155" s="701"/>
      <c r="F155" s="701"/>
      <c r="G155" s="701"/>
    </row>
    <row r="159" ht="45.75" customHeight="1"/>
  </sheetData>
  <sheetProtection password="DC20" sheet="1" objects="1" scenarios="1"/>
  <mergeCells count="12">
    <mergeCell ref="A6:F6"/>
    <mergeCell ref="A7:F7"/>
    <mergeCell ref="J12:N12"/>
    <mergeCell ref="A8:F8"/>
    <mergeCell ref="B150:G155"/>
    <mergeCell ref="A10:F10"/>
    <mergeCell ref="A50:D50"/>
    <mergeCell ref="A2:F5"/>
    <mergeCell ref="A43:F43"/>
    <mergeCell ref="B44:F44"/>
    <mergeCell ref="B11:F11"/>
    <mergeCell ref="A9:F9"/>
  </mergeCells>
  <dataValidations count="3">
    <dataValidation type="list" allowBlank="1" showInputMessage="1" showErrorMessage="1" sqref="B14:B17">
      <formula1>$J$14:$J$21</formula1>
    </dataValidation>
    <dataValidation type="list" allowBlank="1" showInputMessage="1" sqref="A19:A23 A29:A40">
      <formula1>$B$57:$B$149</formula1>
    </dataValidation>
    <dataValidation type="list" allowBlank="1" showInputMessage="1" sqref="C19:F23 B29:F40 B25:F27 B46:F49">
      <formula1>$J$14:$J$21</formula1>
    </dataValidation>
  </dataValidations>
  <printOptions horizontalCentered="1"/>
  <pageMargins left="0.6" right="0.6" top="0.6" bottom="0.6" header="0.5" footer="0.5"/>
  <pageSetup fitToHeight="1" fitToWidth="1"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workbookViewId="0" topLeftCell="A1">
      <selection activeCell="M18" sqref="M18"/>
    </sheetView>
  </sheetViews>
  <sheetFormatPr defaultColWidth="9.140625" defaultRowHeight="12.75"/>
  <cols>
    <col min="2" max="6" width="14.421875" style="0" customWidth="1"/>
  </cols>
  <sheetData>
    <row r="2" ht="15">
      <c r="A2" s="541" t="s">
        <v>1923</v>
      </c>
    </row>
    <row r="3" spans="1:7" ht="18" customHeight="1">
      <c r="A3" s="718" t="s">
        <v>2109</v>
      </c>
      <c r="B3" s="719"/>
      <c r="C3" s="719"/>
      <c r="D3" s="719"/>
      <c r="E3" s="719"/>
      <c r="F3" s="719"/>
      <c r="G3" s="719"/>
    </row>
    <row r="4" spans="1:7" ht="18" customHeight="1">
      <c r="A4" s="718" t="s">
        <v>2110</v>
      </c>
      <c r="B4" s="701"/>
      <c r="C4" s="701"/>
      <c r="D4" s="701"/>
      <c r="E4" s="701"/>
      <c r="F4" s="701"/>
      <c r="G4" s="701"/>
    </row>
    <row r="5" spans="1:7" ht="18" customHeight="1">
      <c r="A5" s="719" t="s">
        <v>2111</v>
      </c>
      <c r="B5" s="719"/>
      <c r="C5" s="719"/>
      <c r="D5" s="719"/>
      <c r="E5" s="719"/>
      <c r="F5" s="719"/>
      <c r="G5" s="719"/>
    </row>
    <row r="6" ht="6" customHeight="1">
      <c r="A6" s="577">
        <v>0</v>
      </c>
    </row>
    <row r="7" spans="1:7" ht="14.25">
      <c r="A7" s="539" t="s">
        <v>38</v>
      </c>
      <c r="B7" s="720" t="s">
        <v>1951</v>
      </c>
      <c r="C7" s="720"/>
      <c r="D7" s="720"/>
      <c r="E7" s="720"/>
      <c r="F7" s="720"/>
      <c r="G7" s="539" t="s">
        <v>1922</v>
      </c>
    </row>
    <row r="8" spans="1:7" ht="72" customHeight="1">
      <c r="A8" s="623"/>
      <c r="B8" s="721"/>
      <c r="C8" s="721"/>
      <c r="D8" s="721"/>
      <c r="E8" s="721"/>
      <c r="F8" s="721"/>
      <c r="G8" s="624"/>
    </row>
    <row r="9" spans="1:7" s="540" customFormat="1" ht="72" customHeight="1">
      <c r="A9" s="624"/>
      <c r="B9" s="721"/>
      <c r="C9" s="721"/>
      <c r="D9" s="721"/>
      <c r="E9" s="721"/>
      <c r="F9" s="721"/>
      <c r="G9" s="624"/>
    </row>
    <row r="10" spans="1:7" s="540" customFormat="1" ht="72" customHeight="1">
      <c r="A10" s="624"/>
      <c r="B10" s="721"/>
      <c r="C10" s="721"/>
      <c r="D10" s="721"/>
      <c r="E10" s="721"/>
      <c r="F10" s="721"/>
      <c r="G10" s="624"/>
    </row>
    <row r="11" spans="1:7" s="540" customFormat="1" ht="72" customHeight="1">
      <c r="A11" s="624"/>
      <c r="B11" s="721"/>
      <c r="C11" s="721"/>
      <c r="D11" s="721"/>
      <c r="E11" s="721"/>
      <c r="F11" s="721"/>
      <c r="G11" s="624"/>
    </row>
    <row r="12" spans="1:7" s="540" customFormat="1" ht="72" customHeight="1">
      <c r="A12" s="624"/>
      <c r="B12" s="721"/>
      <c r="C12" s="721"/>
      <c r="D12" s="721"/>
      <c r="E12" s="721"/>
      <c r="F12" s="721"/>
      <c r="G12" s="624"/>
    </row>
    <row r="13" spans="1:7" s="540" customFormat="1" ht="72" customHeight="1">
      <c r="A13" s="624"/>
      <c r="B13" s="721"/>
      <c r="C13" s="721"/>
      <c r="D13" s="721"/>
      <c r="E13" s="721"/>
      <c r="F13" s="721"/>
      <c r="G13" s="624"/>
    </row>
    <row r="14" spans="1:7" s="540" customFormat="1" ht="72" customHeight="1">
      <c r="A14" s="625"/>
      <c r="B14" s="724"/>
      <c r="C14" s="724"/>
      <c r="D14" s="724"/>
      <c r="E14" s="724"/>
      <c r="F14" s="724"/>
      <c r="G14" s="624"/>
    </row>
    <row r="15" spans="1:7" s="540" customFormat="1" ht="24" customHeight="1">
      <c r="A15" s="569"/>
      <c r="B15" s="722" t="s">
        <v>61</v>
      </c>
      <c r="C15" s="722"/>
      <c r="D15" s="722"/>
      <c r="E15" s="722"/>
      <c r="F15" s="723"/>
      <c r="G15" s="568">
        <f>SUM(G8:G14)</f>
        <v>0</v>
      </c>
    </row>
    <row r="16" spans="1:7" s="158" customFormat="1" ht="12.75">
      <c r="A16" s="704">
        <f>'1 Start Here'!H3</f>
        <v>0</v>
      </c>
      <c r="B16" s="704"/>
      <c r="C16" s="704"/>
      <c r="D16" s="704"/>
      <c r="G16" s="185" t="s">
        <v>91</v>
      </c>
    </row>
    <row r="17" spans="2:6" s="540" customFormat="1" ht="60" customHeight="1">
      <c r="B17" s="674"/>
      <c r="C17" s="674"/>
      <c r="D17" s="674"/>
      <c r="E17" s="674"/>
      <c r="F17" s="674"/>
    </row>
    <row r="18" spans="2:6" s="540" customFormat="1" ht="60" customHeight="1">
      <c r="B18" s="674"/>
      <c r="C18" s="674"/>
      <c r="D18" s="674"/>
      <c r="E18" s="674"/>
      <c r="F18" s="674"/>
    </row>
    <row r="19" spans="2:6" s="540" customFormat="1" ht="60" customHeight="1">
      <c r="B19" s="674"/>
      <c r="C19" s="674"/>
      <c r="D19" s="674"/>
      <c r="E19" s="674"/>
      <c r="F19" s="674"/>
    </row>
    <row r="20" spans="2:6" s="540" customFormat="1" ht="60" customHeight="1">
      <c r="B20" s="674"/>
      <c r="C20" s="674"/>
      <c r="D20" s="674"/>
      <c r="E20" s="674"/>
      <c r="F20" s="674"/>
    </row>
    <row r="21" spans="2:6" s="540" customFormat="1" ht="60" customHeight="1">
      <c r="B21" s="674"/>
      <c r="C21" s="674"/>
      <c r="D21" s="674"/>
      <c r="E21" s="674"/>
      <c r="F21" s="674"/>
    </row>
    <row r="22" spans="2:6" s="540" customFormat="1" ht="60" customHeight="1">
      <c r="B22" s="674"/>
      <c r="C22" s="674"/>
      <c r="D22" s="674"/>
      <c r="E22" s="674"/>
      <c r="F22" s="674"/>
    </row>
    <row r="23" spans="2:6" s="540" customFormat="1" ht="60" customHeight="1">
      <c r="B23" s="674"/>
      <c r="C23" s="674"/>
      <c r="D23" s="674"/>
      <c r="E23" s="674"/>
      <c r="F23" s="674"/>
    </row>
    <row r="24" spans="2:6" s="540" customFormat="1" ht="60" customHeight="1">
      <c r="B24" s="674"/>
      <c r="C24" s="674"/>
      <c r="D24" s="674"/>
      <c r="E24" s="674"/>
      <c r="F24" s="674"/>
    </row>
    <row r="25" spans="2:6" s="540" customFormat="1" ht="60" customHeight="1">
      <c r="B25" s="674"/>
      <c r="C25" s="674"/>
      <c r="D25" s="674"/>
      <c r="E25" s="674"/>
      <c r="F25" s="674"/>
    </row>
    <row r="26" spans="2:6" s="540" customFormat="1" ht="60" customHeight="1">
      <c r="B26" s="674"/>
      <c r="C26" s="674"/>
      <c r="D26" s="674"/>
      <c r="E26" s="674"/>
      <c r="F26" s="674"/>
    </row>
    <row r="27" spans="2:6" s="540" customFormat="1" ht="26.25" customHeight="1">
      <c r="B27" s="674"/>
      <c r="C27" s="674"/>
      <c r="D27" s="674"/>
      <c r="E27" s="674"/>
      <c r="F27" s="674"/>
    </row>
    <row r="28" spans="2:6" s="540" customFormat="1" ht="26.25" customHeight="1">
      <c r="B28" s="674"/>
      <c r="C28" s="674"/>
      <c r="D28" s="674"/>
      <c r="E28" s="674"/>
      <c r="F28" s="674"/>
    </row>
    <row r="29" spans="2:6" s="540" customFormat="1" ht="26.25" customHeight="1">
      <c r="B29" s="674"/>
      <c r="C29" s="674"/>
      <c r="D29" s="674"/>
      <c r="E29" s="674"/>
      <c r="F29" s="674"/>
    </row>
    <row r="30" spans="2:6" s="540" customFormat="1" ht="26.25" customHeight="1">
      <c r="B30" s="674"/>
      <c r="C30" s="674"/>
      <c r="D30" s="674"/>
      <c r="E30" s="674"/>
      <c r="F30" s="674"/>
    </row>
    <row r="31" spans="2:6" s="540" customFormat="1" ht="26.25" customHeight="1">
      <c r="B31" s="674"/>
      <c r="C31" s="674"/>
      <c r="D31" s="674"/>
      <c r="E31" s="674"/>
      <c r="F31" s="674"/>
    </row>
    <row r="32" spans="2:6" s="540" customFormat="1" ht="26.25" customHeight="1">
      <c r="B32" s="674"/>
      <c r="C32" s="674"/>
      <c r="D32" s="674"/>
      <c r="E32" s="674"/>
      <c r="F32" s="674"/>
    </row>
    <row r="33" spans="2:6" s="540" customFormat="1" ht="26.25" customHeight="1">
      <c r="B33" s="674"/>
      <c r="C33" s="674"/>
      <c r="D33" s="674"/>
      <c r="E33" s="674"/>
      <c r="F33" s="674"/>
    </row>
    <row r="34" spans="2:6" s="540" customFormat="1" ht="26.25" customHeight="1">
      <c r="B34" s="674"/>
      <c r="C34" s="674"/>
      <c r="D34" s="674"/>
      <c r="E34" s="674"/>
      <c r="F34" s="674"/>
    </row>
    <row r="35" spans="2:6" s="540" customFormat="1" ht="26.25" customHeight="1">
      <c r="B35" s="674"/>
      <c r="C35" s="674"/>
      <c r="D35" s="674"/>
      <c r="E35" s="674"/>
      <c r="F35" s="674"/>
    </row>
    <row r="36" spans="2:6" s="540" customFormat="1" ht="26.25" customHeight="1">
      <c r="B36" s="674"/>
      <c r="C36" s="674"/>
      <c r="D36" s="674"/>
      <c r="E36" s="674"/>
      <c r="F36" s="674"/>
    </row>
    <row r="37" spans="2:6" s="540" customFormat="1" ht="26.25" customHeight="1">
      <c r="B37" s="674"/>
      <c r="C37" s="674"/>
      <c r="D37" s="674"/>
      <c r="E37" s="674"/>
      <c r="F37" s="674"/>
    </row>
    <row r="38" spans="2:6" s="540" customFormat="1" ht="26.25" customHeight="1">
      <c r="B38" s="674"/>
      <c r="C38" s="674"/>
      <c r="D38" s="674"/>
      <c r="E38" s="674"/>
      <c r="F38" s="674"/>
    </row>
    <row r="39" spans="2:6" s="540" customFormat="1" ht="26.25" customHeight="1">
      <c r="B39" s="674"/>
      <c r="C39" s="674"/>
      <c r="D39" s="674"/>
      <c r="E39" s="674"/>
      <c r="F39" s="674"/>
    </row>
    <row r="40" spans="2:6" s="540" customFormat="1" ht="26.25" customHeight="1">
      <c r="B40" s="674"/>
      <c r="C40" s="674"/>
      <c r="D40" s="674"/>
      <c r="E40" s="674"/>
      <c r="F40" s="674"/>
    </row>
    <row r="41" spans="2:6" s="540" customFormat="1" ht="26.25" customHeight="1">
      <c r="B41" s="674"/>
      <c r="C41" s="674"/>
      <c r="D41" s="674"/>
      <c r="E41" s="674"/>
      <c r="F41" s="674"/>
    </row>
    <row r="42" spans="2:6" s="540" customFormat="1" ht="26.25" customHeight="1">
      <c r="B42" s="674"/>
      <c r="C42" s="674"/>
      <c r="D42" s="674"/>
      <c r="E42" s="674"/>
      <c r="F42" s="674"/>
    </row>
    <row r="43" spans="2:6" s="540" customFormat="1" ht="26.25" customHeight="1">
      <c r="B43" s="674"/>
      <c r="C43" s="674"/>
      <c r="D43" s="674"/>
      <c r="E43" s="674"/>
      <c r="F43" s="674"/>
    </row>
    <row r="44" spans="2:6" s="540" customFormat="1" ht="26.25" customHeight="1">
      <c r="B44" s="674"/>
      <c r="C44" s="674"/>
      <c r="D44" s="674"/>
      <c r="E44" s="674"/>
      <c r="F44" s="674"/>
    </row>
    <row r="45" spans="2:6" s="540" customFormat="1" ht="26.25" customHeight="1">
      <c r="B45" s="674"/>
      <c r="C45" s="674"/>
      <c r="D45" s="674"/>
      <c r="E45" s="674"/>
      <c r="F45" s="674"/>
    </row>
    <row r="46" spans="2:6" ht="12.75">
      <c r="B46" s="674"/>
      <c r="C46" s="674"/>
      <c r="D46" s="674"/>
      <c r="E46" s="674"/>
      <c r="F46" s="674"/>
    </row>
  </sheetData>
  <sheetProtection password="DC20" sheet="1"/>
  <mergeCells count="43">
    <mergeCell ref="B45:F45"/>
    <mergeCell ref="B46:F46"/>
    <mergeCell ref="B40:F40"/>
    <mergeCell ref="B41:F41"/>
    <mergeCell ref="B42:F42"/>
    <mergeCell ref="B43:F43"/>
    <mergeCell ref="B44:F44"/>
    <mergeCell ref="B39:F3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29:F2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16:D16"/>
    <mergeCell ref="B17:F17"/>
    <mergeCell ref="B18:F18"/>
    <mergeCell ref="B19:F19"/>
    <mergeCell ref="B10:F10"/>
    <mergeCell ref="B11:F11"/>
    <mergeCell ref="B12:F12"/>
    <mergeCell ref="B13:F13"/>
    <mergeCell ref="B14:F14"/>
    <mergeCell ref="A3:G3"/>
    <mergeCell ref="A5:G5"/>
    <mergeCell ref="B7:F7"/>
    <mergeCell ref="B8:F8"/>
    <mergeCell ref="B9:F9"/>
    <mergeCell ref="B15:F15"/>
    <mergeCell ref="A4:G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PageLayoutView="0" workbookViewId="0" topLeftCell="A1">
      <selection activeCell="J11" sqref="J11"/>
    </sheetView>
  </sheetViews>
  <sheetFormatPr defaultColWidth="8.8515625" defaultRowHeight="12.75"/>
  <cols>
    <col min="1" max="1" width="3.8515625" style="158" customWidth="1"/>
    <col min="2" max="6" width="8.8515625" style="158" customWidth="1"/>
    <col min="7" max="7" width="12.140625" style="158" customWidth="1"/>
    <col min="8" max="8" width="26.7109375" style="158" customWidth="1"/>
    <col min="9" max="10" width="8.8515625" style="158" customWidth="1"/>
    <col min="11" max="11" width="8.8515625" style="524" customWidth="1"/>
    <col min="12" max="16384" width="8.8515625" style="158" customWidth="1"/>
  </cols>
  <sheetData>
    <row r="1" ht="16.5" customHeight="1">
      <c r="A1" s="181" t="s">
        <v>28</v>
      </c>
    </row>
    <row r="2" spans="1:8" ht="12.75">
      <c r="A2" s="734" t="s">
        <v>1247</v>
      </c>
      <c r="B2" s="697"/>
      <c r="C2" s="697"/>
      <c r="D2" s="697"/>
      <c r="E2" s="697"/>
      <c r="F2" s="697"/>
      <c r="G2" s="697"/>
      <c r="H2" s="697"/>
    </row>
    <row r="3" spans="1:8" ht="12.75">
      <c r="A3" s="697"/>
      <c r="B3" s="697"/>
      <c r="C3" s="697"/>
      <c r="D3" s="697"/>
      <c r="E3" s="697"/>
      <c r="F3" s="697"/>
      <c r="G3" s="697"/>
      <c r="H3" s="697"/>
    </row>
    <row r="4" spans="1:8" ht="13.5" thickBot="1">
      <c r="A4" s="697"/>
      <c r="B4" s="697"/>
      <c r="C4" s="697"/>
      <c r="D4" s="697"/>
      <c r="E4" s="697"/>
      <c r="F4" s="697"/>
      <c r="G4" s="697"/>
      <c r="H4" s="697"/>
    </row>
    <row r="5" spans="1:8" ht="120" customHeight="1" thickBot="1">
      <c r="A5" s="731"/>
      <c r="B5" s="737"/>
      <c r="C5" s="737"/>
      <c r="D5" s="737"/>
      <c r="E5" s="737"/>
      <c r="F5" s="737"/>
      <c r="G5" s="737"/>
      <c r="H5" s="738"/>
    </row>
    <row r="6" spans="1:8" ht="66.75" customHeight="1" thickBot="1">
      <c r="A6" s="742" t="s">
        <v>2204</v>
      </c>
      <c r="B6" s="743"/>
      <c r="C6" s="743"/>
      <c r="D6" s="743"/>
      <c r="E6" s="743"/>
      <c r="F6" s="743"/>
      <c r="G6" s="743"/>
      <c r="H6" s="743"/>
    </row>
    <row r="7" spans="1:8" ht="137.25" customHeight="1" thickBot="1">
      <c r="A7" s="739"/>
      <c r="B7" s="740"/>
      <c r="C7" s="740"/>
      <c r="D7" s="740"/>
      <c r="E7" s="740"/>
      <c r="F7" s="740"/>
      <c r="G7" s="740"/>
      <c r="H7" s="741"/>
    </row>
    <row r="8" spans="1:8" ht="46.5" customHeight="1">
      <c r="A8" s="735" t="s">
        <v>1264</v>
      </c>
      <c r="B8" s="736"/>
      <c r="C8" s="736"/>
      <c r="D8" s="736"/>
      <c r="E8" s="736"/>
      <c r="F8" s="736"/>
      <c r="G8" s="736"/>
      <c r="H8" s="736"/>
    </row>
    <row r="9" spans="1:8" ht="17.25" customHeight="1" thickBot="1">
      <c r="A9" s="183"/>
      <c r="B9" s="56">
        <f>'1 Start Here'!H4</f>
        <v>0</v>
      </c>
      <c r="C9" s="184" t="s">
        <v>1241</v>
      </c>
      <c r="D9" s="56"/>
      <c r="E9" s="56"/>
      <c r="F9" s="56"/>
      <c r="G9" s="56"/>
      <c r="H9" s="56"/>
    </row>
    <row r="10" spans="1:8" ht="111" customHeight="1" thickBot="1">
      <c r="A10" s="731"/>
      <c r="B10" s="732"/>
      <c r="C10" s="732"/>
      <c r="D10" s="732"/>
      <c r="E10" s="732"/>
      <c r="F10" s="732"/>
      <c r="G10" s="732"/>
      <c r="H10" s="733"/>
    </row>
    <row r="11" spans="1:8" ht="54" customHeight="1">
      <c r="A11" s="729" t="s">
        <v>1265</v>
      </c>
      <c r="B11" s="730"/>
      <c r="C11" s="730"/>
      <c r="D11" s="730"/>
      <c r="E11" s="730"/>
      <c r="F11" s="730"/>
      <c r="G11" s="730"/>
      <c r="H11" s="730"/>
    </row>
    <row r="12" spans="1:8" ht="17.25" customHeight="1">
      <c r="A12" s="553" t="s">
        <v>90</v>
      </c>
      <c r="B12" s="168"/>
      <c r="C12" s="168"/>
      <c r="D12" s="168"/>
      <c r="E12" s="168"/>
      <c r="F12" s="168"/>
      <c r="G12" s="168"/>
      <c r="H12" s="554" t="s">
        <v>249</v>
      </c>
    </row>
    <row r="13" spans="1:8" ht="16.5" customHeight="1">
      <c r="A13" s="555" t="s">
        <v>70</v>
      </c>
      <c r="B13" s="726"/>
      <c r="C13" s="727"/>
      <c r="D13" s="727"/>
      <c r="E13" s="727"/>
      <c r="F13" s="727"/>
      <c r="G13" s="727"/>
      <c r="H13" s="728"/>
    </row>
    <row r="14" spans="1:8" ht="16.5" customHeight="1">
      <c r="A14" s="555" t="s">
        <v>69</v>
      </c>
      <c r="B14" s="726"/>
      <c r="C14" s="727"/>
      <c r="D14" s="727"/>
      <c r="E14" s="727"/>
      <c r="F14" s="727"/>
      <c r="G14" s="727"/>
      <c r="H14" s="728"/>
    </row>
    <row r="15" spans="1:8" ht="16.5" customHeight="1">
      <c r="A15" s="555" t="s">
        <v>67</v>
      </c>
      <c r="B15" s="726"/>
      <c r="C15" s="727"/>
      <c r="D15" s="727"/>
      <c r="E15" s="727"/>
      <c r="F15" s="727"/>
      <c r="G15" s="727"/>
      <c r="H15" s="728"/>
    </row>
    <row r="16" spans="1:8" ht="16.5" customHeight="1">
      <c r="A16" s="555" t="s">
        <v>68</v>
      </c>
      <c r="B16" s="726"/>
      <c r="C16" s="727"/>
      <c r="D16" s="727"/>
      <c r="E16" s="727"/>
      <c r="F16" s="727"/>
      <c r="G16" s="727"/>
      <c r="H16" s="728"/>
    </row>
    <row r="17" spans="1:8" ht="12.75">
      <c r="A17" s="556"/>
      <c r="B17" s="556"/>
      <c r="C17" s="556"/>
      <c r="D17" s="556"/>
      <c r="E17" s="725">
        <f>'1 Start Here'!H3</f>
        <v>0</v>
      </c>
      <c r="F17" s="725"/>
      <c r="G17" s="725"/>
      <c r="H17" s="557" t="s">
        <v>1943</v>
      </c>
    </row>
    <row r="18" ht="12.75">
      <c r="K18" s="573" t="s">
        <v>353</v>
      </c>
    </row>
    <row r="19" ht="12.75"/>
    <row r="20" ht="12.75" hidden="1"/>
    <row r="21" spans="11:12" ht="12.75">
      <c r="K21" s="181" t="s">
        <v>1935</v>
      </c>
      <c r="L21" s="188"/>
    </row>
    <row r="22" ht="12.75">
      <c r="K22" s="574" t="s">
        <v>202</v>
      </c>
    </row>
    <row r="23" ht="12.75">
      <c r="K23" s="574" t="s">
        <v>203</v>
      </c>
    </row>
    <row r="24" ht="12.75">
      <c r="K24" s="574" t="s">
        <v>2196</v>
      </c>
    </row>
    <row r="25" ht="12.75">
      <c r="K25" s="574" t="s">
        <v>204</v>
      </c>
    </row>
    <row r="26" ht="12.75">
      <c r="K26" s="574" t="s">
        <v>205</v>
      </c>
    </row>
    <row r="27" ht="12.75">
      <c r="K27" s="574" t="s">
        <v>206</v>
      </c>
    </row>
    <row r="28" ht="12.75">
      <c r="K28" s="574" t="s">
        <v>207</v>
      </c>
    </row>
    <row r="29" ht="12.75">
      <c r="K29" s="574" t="s">
        <v>208</v>
      </c>
    </row>
    <row r="30" ht="12.75">
      <c r="K30" s="574" t="s">
        <v>209</v>
      </c>
    </row>
    <row r="31" ht="12.75">
      <c r="K31" s="574" t="s">
        <v>210</v>
      </c>
    </row>
    <row r="32" ht="12.75">
      <c r="K32" s="574" t="s">
        <v>2199</v>
      </c>
    </row>
    <row r="33" ht="12.75">
      <c r="K33" s="574" t="s">
        <v>211</v>
      </c>
    </row>
    <row r="34" ht="12.75">
      <c r="K34" s="574" t="s">
        <v>212</v>
      </c>
    </row>
    <row r="35" ht="12.75">
      <c r="K35" s="574" t="s">
        <v>213</v>
      </c>
    </row>
    <row r="36" ht="12.75">
      <c r="K36" s="574" t="s">
        <v>214</v>
      </c>
    </row>
    <row r="37" ht="12.75">
      <c r="K37" s="574" t="s">
        <v>215</v>
      </c>
    </row>
    <row r="38" ht="12.75">
      <c r="K38" s="574" t="s">
        <v>216</v>
      </c>
    </row>
    <row r="39" ht="12.75">
      <c r="K39" s="574" t="s">
        <v>2198</v>
      </c>
    </row>
    <row r="40" ht="12.75">
      <c r="K40" s="574" t="s">
        <v>217</v>
      </c>
    </row>
    <row r="41" ht="12.75">
      <c r="K41" s="574" t="s">
        <v>218</v>
      </c>
    </row>
    <row r="42" ht="12.75">
      <c r="K42" s="574" t="s">
        <v>219</v>
      </c>
    </row>
    <row r="43" ht="12.75">
      <c r="K43" s="574" t="s">
        <v>220</v>
      </c>
    </row>
    <row r="44" ht="12.75">
      <c r="K44" s="574" t="s">
        <v>221</v>
      </c>
    </row>
    <row r="45" ht="12.75">
      <c r="K45" s="574" t="s">
        <v>222</v>
      </c>
    </row>
    <row r="46" ht="12.75">
      <c r="K46" s="574" t="s">
        <v>223</v>
      </c>
    </row>
    <row r="47" ht="12.75">
      <c r="K47" s="574" t="s">
        <v>224</v>
      </c>
    </row>
    <row r="48" ht="12.75">
      <c r="K48" s="574" t="s">
        <v>225</v>
      </c>
    </row>
    <row r="49" ht="12.75">
      <c r="K49" s="574" t="s">
        <v>226</v>
      </c>
    </row>
    <row r="50" ht="12.75">
      <c r="K50" s="574" t="s">
        <v>227</v>
      </c>
    </row>
    <row r="51" ht="12.75">
      <c r="K51" s="574" t="s">
        <v>2200</v>
      </c>
    </row>
    <row r="52" ht="12.75">
      <c r="K52" s="574" t="s">
        <v>228</v>
      </c>
    </row>
    <row r="53" ht="12.75">
      <c r="K53" s="574" t="s">
        <v>229</v>
      </c>
    </row>
    <row r="54" ht="12.75">
      <c r="K54" s="574" t="s">
        <v>230</v>
      </c>
    </row>
    <row r="55" ht="12.75">
      <c r="K55" s="574" t="s">
        <v>231</v>
      </c>
    </row>
    <row r="56" ht="12.75">
      <c r="K56" s="574" t="s">
        <v>232</v>
      </c>
    </row>
    <row r="57" ht="12.75">
      <c r="K57" s="574" t="s">
        <v>233</v>
      </c>
    </row>
    <row r="58" ht="12.75">
      <c r="K58" s="574" t="s">
        <v>234</v>
      </c>
    </row>
    <row r="59" ht="12.75">
      <c r="K59" s="574" t="s">
        <v>235</v>
      </c>
    </row>
    <row r="60" ht="12.75">
      <c r="K60" s="574" t="s">
        <v>236</v>
      </c>
    </row>
    <row r="61" ht="12.75">
      <c r="K61" s="574" t="s">
        <v>237</v>
      </c>
    </row>
    <row r="62" ht="12.75">
      <c r="K62" s="574" t="s">
        <v>238</v>
      </c>
    </row>
    <row r="63" ht="12.75">
      <c r="K63" s="574" t="s">
        <v>239</v>
      </c>
    </row>
    <row r="64" ht="12.75">
      <c r="K64" s="574" t="s">
        <v>240</v>
      </c>
    </row>
    <row r="65" ht="12.75">
      <c r="K65" s="574" t="s">
        <v>241</v>
      </c>
    </row>
    <row r="66" ht="12.75">
      <c r="K66" s="574" t="s">
        <v>242</v>
      </c>
    </row>
    <row r="67" ht="12.75">
      <c r="K67" s="574" t="s">
        <v>243</v>
      </c>
    </row>
    <row r="68" ht="12.75">
      <c r="K68" s="574" t="s">
        <v>244</v>
      </c>
    </row>
    <row r="69" ht="12.75">
      <c r="K69" s="574" t="s">
        <v>245</v>
      </c>
    </row>
    <row r="70" ht="12.75">
      <c r="K70" s="574" t="s">
        <v>2197</v>
      </c>
    </row>
    <row r="71" ht="12.75">
      <c r="K71" s="574" t="s">
        <v>246</v>
      </c>
    </row>
    <row r="72" ht="12.75">
      <c r="K72" s="574" t="s">
        <v>247</v>
      </c>
    </row>
  </sheetData>
  <sheetProtection password="DC20" sheet="1" objects="1" scenarios="1"/>
  <mergeCells count="12">
    <mergeCell ref="A10:H10"/>
    <mergeCell ref="A2:H4"/>
    <mergeCell ref="A8:H8"/>
    <mergeCell ref="A5:H5"/>
    <mergeCell ref="A7:H7"/>
    <mergeCell ref="A6:H6"/>
    <mergeCell ref="E17:G17"/>
    <mergeCell ref="B15:H15"/>
    <mergeCell ref="B16:H16"/>
    <mergeCell ref="B13:H13"/>
    <mergeCell ref="B14:H14"/>
    <mergeCell ref="A11:H11"/>
  </mergeCells>
  <dataValidations count="1">
    <dataValidation type="list" allowBlank="1" showInputMessage="1" sqref="B13:H16">
      <formula1>$K$22:$K$76</formula1>
    </dataValidation>
  </dataValidations>
  <printOptions horizontalCentered="1"/>
  <pageMargins left="0.6" right="0.6" top="0.6" bottom="0.6" header="0.5" footer="0.6"/>
  <pageSetup fitToHeight="1" fitToWidth="1"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2"/>
  <sheetViews>
    <sheetView zoomScalePageLayoutView="0" workbookViewId="0" topLeftCell="A1">
      <selection activeCell="D5" sqref="D5"/>
    </sheetView>
  </sheetViews>
  <sheetFormatPr defaultColWidth="48.00390625" defaultRowHeight="27" customHeight="1"/>
  <cols>
    <col min="1" max="1" width="2.8515625" style="158" customWidth="1"/>
    <col min="2" max="2" width="28.28125" style="158" customWidth="1"/>
    <col min="3" max="3" width="2.28125" style="392" customWidth="1"/>
    <col min="4" max="4" width="55.8515625" style="187" customWidth="1"/>
    <col min="5" max="16384" width="48.00390625" style="158" customWidth="1"/>
  </cols>
  <sheetData>
    <row r="1" spans="2:4" ht="27" customHeight="1">
      <c r="B1" s="750" t="s">
        <v>22</v>
      </c>
      <c r="C1" s="750"/>
      <c r="D1" s="751"/>
    </row>
    <row r="2" spans="2:4" ht="24.75" customHeight="1">
      <c r="B2" s="752" t="s">
        <v>26</v>
      </c>
      <c r="C2" s="736"/>
      <c r="D2" s="736"/>
    </row>
    <row r="3" spans="2:4" ht="27" customHeight="1">
      <c r="B3" s="753" t="s">
        <v>1242</v>
      </c>
      <c r="C3" s="754"/>
      <c r="D3" s="754"/>
    </row>
    <row r="4" spans="2:4" ht="27" customHeight="1">
      <c r="B4" s="558" t="s">
        <v>27</v>
      </c>
      <c r="C4" s="76"/>
      <c r="D4" s="559" t="s">
        <v>1936</v>
      </c>
    </row>
    <row r="5" spans="1:4" ht="27" customHeight="1">
      <c r="A5" s="158">
        <v>1</v>
      </c>
      <c r="B5" s="746"/>
      <c r="C5" s="561" t="s">
        <v>23</v>
      </c>
      <c r="D5" s="575"/>
    </row>
    <row r="6" spans="2:4" ht="21.75" customHeight="1">
      <c r="B6" s="747"/>
      <c r="C6" s="561" t="s">
        <v>24</v>
      </c>
      <c r="D6" s="575"/>
    </row>
    <row r="7" spans="2:4" ht="21.75" customHeight="1">
      <c r="B7" s="747"/>
      <c r="C7" s="561" t="s">
        <v>25</v>
      </c>
      <c r="D7" s="575"/>
    </row>
    <row r="8" spans="1:4" ht="21.75" customHeight="1">
      <c r="A8" s="158">
        <v>2</v>
      </c>
      <c r="B8" s="744"/>
      <c r="C8" s="561" t="s">
        <v>23</v>
      </c>
      <c r="D8" s="560"/>
    </row>
    <row r="9" spans="2:4" ht="21.75" customHeight="1">
      <c r="B9" s="745"/>
      <c r="C9" s="561" t="s">
        <v>24</v>
      </c>
      <c r="D9" s="560"/>
    </row>
    <row r="10" spans="2:4" ht="21.75" customHeight="1">
      <c r="B10" s="745"/>
      <c r="C10" s="561" t="s">
        <v>25</v>
      </c>
      <c r="D10" s="560"/>
    </row>
    <row r="11" spans="1:4" ht="21.75" customHeight="1">
      <c r="A11" s="158">
        <v>3</v>
      </c>
      <c r="B11" s="746"/>
      <c r="C11" s="561" t="s">
        <v>23</v>
      </c>
      <c r="D11" s="575"/>
    </row>
    <row r="12" spans="2:4" ht="21.75" customHeight="1">
      <c r="B12" s="747"/>
      <c r="C12" s="561" t="s">
        <v>24</v>
      </c>
      <c r="D12" s="575"/>
    </row>
    <row r="13" spans="2:4" ht="21.75" customHeight="1">
      <c r="B13" s="747"/>
      <c r="C13" s="561" t="s">
        <v>25</v>
      </c>
      <c r="D13" s="575"/>
    </row>
    <row r="14" spans="1:4" ht="21.75" customHeight="1">
      <c r="A14" s="158">
        <v>4</v>
      </c>
      <c r="B14" s="744"/>
      <c r="C14" s="561" t="s">
        <v>23</v>
      </c>
      <c r="D14" s="560"/>
    </row>
    <row r="15" spans="2:4" ht="21.75" customHeight="1">
      <c r="B15" s="745"/>
      <c r="C15" s="561" t="s">
        <v>24</v>
      </c>
      <c r="D15" s="560"/>
    </row>
    <row r="16" spans="2:4" ht="21.75" customHeight="1">
      <c r="B16" s="745"/>
      <c r="C16" s="561" t="s">
        <v>25</v>
      </c>
      <c r="D16" s="560"/>
    </row>
    <row r="17" spans="1:4" ht="21.75" customHeight="1">
      <c r="A17" s="158">
        <v>5</v>
      </c>
      <c r="B17" s="746"/>
      <c r="C17" s="561" t="s">
        <v>23</v>
      </c>
      <c r="D17" s="575"/>
    </row>
    <row r="18" spans="2:4" ht="21.75" customHeight="1">
      <c r="B18" s="747"/>
      <c r="C18" s="561" t="s">
        <v>24</v>
      </c>
      <c r="D18" s="575"/>
    </row>
    <row r="19" spans="2:4" ht="21.75" customHeight="1">
      <c r="B19" s="747"/>
      <c r="C19" s="561" t="s">
        <v>25</v>
      </c>
      <c r="D19" s="575"/>
    </row>
    <row r="20" spans="1:4" ht="21.75" customHeight="1">
      <c r="A20" s="158">
        <v>6</v>
      </c>
      <c r="B20" s="744"/>
      <c r="C20" s="561" t="s">
        <v>23</v>
      </c>
      <c r="D20" s="560"/>
    </row>
    <row r="21" spans="2:4" ht="21.75" customHeight="1">
      <c r="B21" s="745"/>
      <c r="C21" s="561" t="s">
        <v>24</v>
      </c>
      <c r="D21" s="560"/>
    </row>
    <row r="22" spans="2:4" ht="21.75" customHeight="1">
      <c r="B22" s="745"/>
      <c r="C22" s="561" t="s">
        <v>25</v>
      </c>
      <c r="D22" s="560"/>
    </row>
    <row r="23" spans="1:4" ht="21.75" customHeight="1">
      <c r="A23" s="158">
        <v>7</v>
      </c>
      <c r="B23" s="746"/>
      <c r="C23" s="561" t="s">
        <v>23</v>
      </c>
      <c r="D23" s="575"/>
    </row>
    <row r="24" spans="2:4" ht="21.75" customHeight="1">
      <c r="B24" s="747"/>
      <c r="C24" s="561" t="s">
        <v>24</v>
      </c>
      <c r="D24" s="575"/>
    </row>
    <row r="25" spans="2:4" ht="21.75" customHeight="1">
      <c r="B25" s="747"/>
      <c r="C25" s="561" t="s">
        <v>25</v>
      </c>
      <c r="D25" s="575"/>
    </row>
    <row r="26" spans="1:4" ht="21.75" customHeight="1">
      <c r="A26" s="158">
        <v>8</v>
      </c>
      <c r="B26" s="744"/>
      <c r="C26" s="561" t="s">
        <v>23</v>
      </c>
      <c r="D26" s="560"/>
    </row>
    <row r="27" spans="2:4" ht="21.75" customHeight="1">
      <c r="B27" s="745"/>
      <c r="C27" s="561" t="s">
        <v>24</v>
      </c>
      <c r="D27" s="560"/>
    </row>
    <row r="28" spans="2:4" ht="21.75" customHeight="1">
      <c r="B28" s="745"/>
      <c r="C28" s="561" t="s">
        <v>25</v>
      </c>
      <c r="D28" s="560"/>
    </row>
    <row r="30" spans="2:3" ht="27" customHeight="1">
      <c r="B30" s="172"/>
      <c r="C30" s="389"/>
    </row>
    <row r="31" spans="1:4" ht="23.25" customHeight="1">
      <c r="A31" s="748">
        <f ca="1">NOW()</f>
        <v>42369.35189861111</v>
      </c>
      <c r="B31" s="749"/>
      <c r="C31" s="166"/>
      <c r="D31" s="570" t="s">
        <v>1944</v>
      </c>
    </row>
    <row r="33" ht="27" customHeight="1">
      <c r="B33" s="565" t="s">
        <v>353</v>
      </c>
    </row>
    <row r="34" ht="27" customHeight="1">
      <c r="B34" s="181" t="s">
        <v>1937</v>
      </c>
    </row>
    <row r="35" ht="27" customHeight="1">
      <c r="B35" s="562" t="s">
        <v>355</v>
      </c>
    </row>
    <row r="36" ht="27" customHeight="1">
      <c r="B36" s="538" t="s">
        <v>356</v>
      </c>
    </row>
    <row r="37" ht="27" customHeight="1">
      <c r="B37" s="538" t="s">
        <v>357</v>
      </c>
    </row>
    <row r="38" ht="27" customHeight="1">
      <c r="B38" s="538" t="s">
        <v>358</v>
      </c>
    </row>
    <row r="39" ht="27" customHeight="1">
      <c r="B39" s="538" t="s">
        <v>359</v>
      </c>
    </row>
    <row r="40" ht="27" customHeight="1">
      <c r="B40" s="538" t="s">
        <v>360</v>
      </c>
    </row>
    <row r="41" ht="27" customHeight="1">
      <c r="B41" s="538" t="s">
        <v>361</v>
      </c>
    </row>
    <row r="42" ht="27" customHeight="1">
      <c r="B42" s="538" t="s">
        <v>362</v>
      </c>
    </row>
    <row r="43" ht="27" customHeight="1">
      <c r="B43" s="538" t="s">
        <v>363</v>
      </c>
    </row>
    <row r="44" ht="27" customHeight="1">
      <c r="B44" s="538" t="s">
        <v>364</v>
      </c>
    </row>
    <row r="45" ht="27" customHeight="1">
      <c r="B45" s="538" t="s">
        <v>365</v>
      </c>
    </row>
    <row r="46" ht="27" customHeight="1">
      <c r="B46" s="538" t="s">
        <v>366</v>
      </c>
    </row>
    <row r="47" ht="27" customHeight="1">
      <c r="B47" s="538" t="s">
        <v>367</v>
      </c>
    </row>
    <row r="48" ht="27" customHeight="1">
      <c r="B48" s="538" t="s">
        <v>368</v>
      </c>
    </row>
    <row r="49" ht="27" customHeight="1">
      <c r="B49" s="538" t="s">
        <v>369</v>
      </c>
    </row>
    <row r="50" ht="27" customHeight="1">
      <c r="B50" s="538" t="s">
        <v>370</v>
      </c>
    </row>
    <row r="51" ht="27" customHeight="1">
      <c r="B51" s="538" t="s">
        <v>371</v>
      </c>
    </row>
    <row r="52" ht="27" customHeight="1">
      <c r="B52" s="538" t="s">
        <v>372</v>
      </c>
    </row>
    <row r="53" ht="27" customHeight="1">
      <c r="B53" s="538" t="s">
        <v>373</v>
      </c>
    </row>
    <row r="54" ht="27" customHeight="1">
      <c r="B54" s="538" t="s">
        <v>374</v>
      </c>
    </row>
    <row r="55" ht="27" customHeight="1">
      <c r="B55" s="538" t="s">
        <v>375</v>
      </c>
    </row>
    <row r="56" ht="27" customHeight="1">
      <c r="B56" s="538" t="s">
        <v>376</v>
      </c>
    </row>
    <row r="57" ht="27" customHeight="1">
      <c r="B57" s="538" t="s">
        <v>377</v>
      </c>
    </row>
    <row r="58" ht="27" customHeight="1">
      <c r="B58" s="538" t="s">
        <v>378</v>
      </c>
    </row>
    <row r="59" ht="27" customHeight="1">
      <c r="B59" s="538" t="s">
        <v>379</v>
      </c>
    </row>
    <row r="60" ht="27" customHeight="1">
      <c r="B60" s="538" t="s">
        <v>380</v>
      </c>
    </row>
    <row r="61" ht="27" customHeight="1">
      <c r="B61" s="538" t="s">
        <v>381</v>
      </c>
    </row>
    <row r="62" ht="27" customHeight="1">
      <c r="B62" s="538" t="s">
        <v>382</v>
      </c>
    </row>
    <row r="63" ht="27" customHeight="1">
      <c r="B63" s="538" t="s">
        <v>383</v>
      </c>
    </row>
    <row r="64" ht="27" customHeight="1">
      <c r="B64" s="538" t="s">
        <v>384</v>
      </c>
    </row>
    <row r="65" ht="27" customHeight="1">
      <c r="B65" s="538" t="s">
        <v>385</v>
      </c>
    </row>
    <row r="66" ht="27" customHeight="1">
      <c r="B66" s="538" t="s">
        <v>386</v>
      </c>
    </row>
    <row r="67" ht="27" customHeight="1">
      <c r="B67" s="538" t="s">
        <v>387</v>
      </c>
    </row>
    <row r="68" ht="27" customHeight="1">
      <c r="B68" s="538" t="s">
        <v>388</v>
      </c>
    </row>
    <row r="69" ht="27" customHeight="1">
      <c r="B69" s="538" t="s">
        <v>389</v>
      </c>
    </row>
    <row r="70" ht="27" customHeight="1">
      <c r="B70" s="538" t="s">
        <v>390</v>
      </c>
    </row>
    <row r="71" ht="27" customHeight="1">
      <c r="B71" s="538" t="s">
        <v>391</v>
      </c>
    </row>
    <row r="72" ht="27" customHeight="1">
      <c r="B72" s="538" t="s">
        <v>392</v>
      </c>
    </row>
    <row r="73" ht="27" customHeight="1">
      <c r="B73" s="538" t="s">
        <v>393</v>
      </c>
    </row>
    <row r="74" ht="27" customHeight="1">
      <c r="B74" s="538" t="s">
        <v>394</v>
      </c>
    </row>
    <row r="75" ht="27" customHeight="1">
      <c r="B75" s="538" t="s">
        <v>395</v>
      </c>
    </row>
    <row r="76" ht="27" customHeight="1">
      <c r="B76" s="538" t="s">
        <v>396</v>
      </c>
    </row>
    <row r="77" ht="27" customHeight="1">
      <c r="B77" s="538" t="s">
        <v>397</v>
      </c>
    </row>
    <row r="78" ht="27" customHeight="1">
      <c r="B78" s="538" t="s">
        <v>398</v>
      </c>
    </row>
    <row r="79" ht="27" customHeight="1">
      <c r="B79" s="538" t="s">
        <v>399</v>
      </c>
    </row>
    <row r="80" ht="27" customHeight="1">
      <c r="B80" s="538" t="s">
        <v>400</v>
      </c>
    </row>
    <row r="81" ht="27" customHeight="1">
      <c r="B81" s="538" t="s">
        <v>401</v>
      </c>
    </row>
    <row r="82" ht="27" customHeight="1">
      <c r="B82" s="538" t="s">
        <v>402</v>
      </c>
    </row>
    <row r="83" ht="27" customHeight="1">
      <c r="B83" s="538" t="s">
        <v>403</v>
      </c>
    </row>
    <row r="84" ht="27" customHeight="1">
      <c r="B84" s="538" t="s">
        <v>404</v>
      </c>
    </row>
    <row r="85" ht="27" customHeight="1">
      <c r="B85" s="538" t="s">
        <v>405</v>
      </c>
    </row>
    <row r="86" ht="27" customHeight="1">
      <c r="B86" s="538" t="s">
        <v>406</v>
      </c>
    </row>
    <row r="87" ht="27" customHeight="1">
      <c r="B87" s="538" t="s">
        <v>407</v>
      </c>
    </row>
    <row r="88" ht="27" customHeight="1">
      <c r="B88" s="538" t="s">
        <v>408</v>
      </c>
    </row>
    <row r="89" ht="27" customHeight="1">
      <c r="B89" s="538" t="s">
        <v>409</v>
      </c>
    </row>
    <row r="90" ht="27" customHeight="1">
      <c r="B90" s="538" t="s">
        <v>410</v>
      </c>
    </row>
    <row r="91" ht="27" customHeight="1">
      <c r="B91" s="538" t="s">
        <v>411</v>
      </c>
    </row>
    <row r="92" ht="27" customHeight="1">
      <c r="B92" s="538" t="s">
        <v>412</v>
      </c>
    </row>
    <row r="93" ht="27" customHeight="1">
      <c r="B93" s="538" t="s">
        <v>413</v>
      </c>
    </row>
    <row r="94" ht="27" customHeight="1">
      <c r="B94" s="538" t="s">
        <v>414</v>
      </c>
    </row>
    <row r="95" ht="27" customHeight="1">
      <c r="B95" s="538" t="s">
        <v>415</v>
      </c>
    </row>
    <row r="96" ht="27" customHeight="1">
      <c r="B96" s="538" t="s">
        <v>416</v>
      </c>
    </row>
    <row r="97" ht="27" customHeight="1">
      <c r="B97" s="538" t="s">
        <v>417</v>
      </c>
    </row>
    <row r="98" ht="27" customHeight="1">
      <c r="B98" s="538" t="s">
        <v>418</v>
      </c>
    </row>
    <row r="99" ht="27" customHeight="1">
      <c r="B99" s="538" t="s">
        <v>419</v>
      </c>
    </row>
    <row r="100" ht="27" customHeight="1">
      <c r="B100" s="538" t="s">
        <v>420</v>
      </c>
    </row>
    <row r="101" ht="27" customHeight="1">
      <c r="B101" s="538" t="s">
        <v>421</v>
      </c>
    </row>
    <row r="102" ht="27" customHeight="1">
      <c r="B102" s="538" t="s">
        <v>422</v>
      </c>
    </row>
    <row r="103" ht="27" customHeight="1">
      <c r="B103" s="538" t="s">
        <v>423</v>
      </c>
    </row>
    <row r="104" ht="27" customHeight="1">
      <c r="B104" s="538" t="s">
        <v>424</v>
      </c>
    </row>
    <row r="105" ht="27" customHeight="1">
      <c r="B105" s="538" t="s">
        <v>425</v>
      </c>
    </row>
    <row r="106" ht="27" customHeight="1">
      <c r="B106" s="538" t="s">
        <v>426</v>
      </c>
    </row>
    <row r="107" ht="27" customHeight="1">
      <c r="B107" s="538" t="s">
        <v>427</v>
      </c>
    </row>
    <row r="108" ht="27" customHeight="1">
      <c r="B108" s="538" t="s">
        <v>428</v>
      </c>
    </row>
    <row r="109" ht="27" customHeight="1">
      <c r="B109" s="538" t="s">
        <v>429</v>
      </c>
    </row>
    <row r="110" ht="27" customHeight="1">
      <c r="B110" s="538" t="s">
        <v>430</v>
      </c>
    </row>
    <row r="111" ht="27" customHeight="1">
      <c r="B111" s="538" t="s">
        <v>431</v>
      </c>
    </row>
    <row r="112" ht="27" customHeight="1">
      <c r="B112" s="538" t="s">
        <v>432</v>
      </c>
    </row>
    <row r="113" ht="27" customHeight="1">
      <c r="B113" s="538" t="s">
        <v>433</v>
      </c>
    </row>
    <row r="114" ht="27" customHeight="1">
      <c r="B114" s="538" t="s">
        <v>434</v>
      </c>
    </row>
    <row r="115" ht="27" customHeight="1">
      <c r="B115" s="538" t="s">
        <v>435</v>
      </c>
    </row>
    <row r="116" ht="27" customHeight="1">
      <c r="B116" s="538" t="s">
        <v>436</v>
      </c>
    </row>
    <row r="117" ht="27" customHeight="1">
      <c r="B117" s="538" t="s">
        <v>437</v>
      </c>
    </row>
    <row r="118" ht="27" customHeight="1">
      <c r="B118" s="538" t="s">
        <v>438</v>
      </c>
    </row>
    <row r="119" ht="27" customHeight="1">
      <c r="B119" s="538" t="s">
        <v>439</v>
      </c>
    </row>
    <row r="120" ht="27" customHeight="1">
      <c r="B120" s="538" t="s">
        <v>440</v>
      </c>
    </row>
    <row r="121" ht="27" customHeight="1">
      <c r="B121" s="538" t="s">
        <v>441</v>
      </c>
    </row>
    <row r="122" ht="27" customHeight="1">
      <c r="B122" s="538" t="s">
        <v>442</v>
      </c>
    </row>
    <row r="123" ht="27" customHeight="1">
      <c r="B123" s="538" t="s">
        <v>443</v>
      </c>
    </row>
    <row r="124" ht="27" customHeight="1">
      <c r="B124" s="538" t="s">
        <v>444</v>
      </c>
    </row>
    <row r="125" ht="27" customHeight="1">
      <c r="B125" s="538" t="s">
        <v>445</v>
      </c>
    </row>
    <row r="126" ht="27" customHeight="1">
      <c r="B126" s="538" t="s">
        <v>446</v>
      </c>
    </row>
    <row r="127" ht="27" customHeight="1">
      <c r="B127" s="538" t="s">
        <v>447</v>
      </c>
    </row>
    <row r="128" ht="27" customHeight="1">
      <c r="B128" s="538" t="s">
        <v>448</v>
      </c>
    </row>
    <row r="129" ht="27" customHeight="1">
      <c r="B129" s="538" t="s">
        <v>449</v>
      </c>
    </row>
    <row r="130" ht="27" customHeight="1">
      <c r="B130" s="538" t="s">
        <v>450</v>
      </c>
    </row>
    <row r="131" ht="27" customHeight="1">
      <c r="B131" s="538" t="s">
        <v>451</v>
      </c>
    </row>
    <row r="132" ht="27" customHeight="1">
      <c r="B132" s="538" t="s">
        <v>452</v>
      </c>
    </row>
    <row r="133" ht="27" customHeight="1">
      <c r="B133" s="538" t="s">
        <v>453</v>
      </c>
    </row>
    <row r="134" ht="27" customHeight="1">
      <c r="B134" s="538" t="s">
        <v>454</v>
      </c>
    </row>
    <row r="135" ht="27" customHeight="1">
      <c r="B135" s="538" t="s">
        <v>455</v>
      </c>
    </row>
    <row r="136" ht="27" customHeight="1">
      <c r="B136" s="538" t="s">
        <v>456</v>
      </c>
    </row>
    <row r="137" ht="27" customHeight="1">
      <c r="B137" s="538" t="s">
        <v>457</v>
      </c>
    </row>
    <row r="138" ht="27" customHeight="1">
      <c r="B138" s="538" t="s">
        <v>458</v>
      </c>
    </row>
    <row r="139" ht="27" customHeight="1">
      <c r="B139" s="538" t="s">
        <v>459</v>
      </c>
    </row>
    <row r="140" ht="27" customHeight="1">
      <c r="B140" s="538" t="s">
        <v>460</v>
      </c>
    </row>
    <row r="141" ht="27" customHeight="1">
      <c r="B141" s="538" t="s">
        <v>461</v>
      </c>
    </row>
    <row r="142" ht="27" customHeight="1">
      <c r="B142" s="538" t="s">
        <v>462</v>
      </c>
    </row>
    <row r="143" ht="27" customHeight="1">
      <c r="B143" s="538" t="s">
        <v>463</v>
      </c>
    </row>
    <row r="144" ht="27" customHeight="1">
      <c r="B144" s="538" t="s">
        <v>464</v>
      </c>
    </row>
    <row r="145" ht="27" customHeight="1">
      <c r="B145" s="538" t="s">
        <v>465</v>
      </c>
    </row>
    <row r="146" ht="27" customHeight="1">
      <c r="B146" s="538" t="s">
        <v>466</v>
      </c>
    </row>
    <row r="147" ht="27" customHeight="1">
      <c r="B147" s="538" t="s">
        <v>467</v>
      </c>
    </row>
    <row r="148" ht="27" customHeight="1">
      <c r="B148" s="538" t="s">
        <v>468</v>
      </c>
    </row>
    <row r="149" ht="27" customHeight="1">
      <c r="B149" s="538" t="s">
        <v>469</v>
      </c>
    </row>
    <row r="150" ht="27" customHeight="1">
      <c r="B150" s="538" t="s">
        <v>470</v>
      </c>
    </row>
    <row r="151" ht="27" customHeight="1">
      <c r="B151" s="538" t="s">
        <v>471</v>
      </c>
    </row>
    <row r="152" ht="27" customHeight="1">
      <c r="B152" s="538" t="s">
        <v>472</v>
      </c>
    </row>
    <row r="153" ht="27" customHeight="1">
      <c r="B153" s="538" t="s">
        <v>473</v>
      </c>
    </row>
    <row r="154" ht="27" customHeight="1">
      <c r="B154" s="538" t="s">
        <v>474</v>
      </c>
    </row>
    <row r="155" ht="27" customHeight="1">
      <c r="B155" s="538" t="s">
        <v>475</v>
      </c>
    </row>
    <row r="156" ht="27" customHeight="1">
      <c r="B156" s="538" t="s">
        <v>476</v>
      </c>
    </row>
    <row r="157" ht="27" customHeight="1">
      <c r="B157" s="538" t="s">
        <v>477</v>
      </c>
    </row>
    <row r="158" ht="27" customHeight="1">
      <c r="B158" s="538" t="s">
        <v>478</v>
      </c>
    </row>
    <row r="159" ht="27" customHeight="1">
      <c r="B159" s="538" t="s">
        <v>479</v>
      </c>
    </row>
    <row r="160" ht="27" customHeight="1">
      <c r="B160" s="538" t="s">
        <v>480</v>
      </c>
    </row>
    <row r="161" ht="27" customHeight="1">
      <c r="B161" s="538" t="s">
        <v>481</v>
      </c>
    </row>
    <row r="162" ht="27" customHeight="1">
      <c r="B162" s="538" t="s">
        <v>482</v>
      </c>
    </row>
    <row r="163" ht="27" customHeight="1">
      <c r="B163" s="538" t="s">
        <v>483</v>
      </c>
    </row>
    <row r="164" ht="27" customHeight="1">
      <c r="B164" s="538" t="s">
        <v>484</v>
      </c>
    </row>
    <row r="165" ht="27" customHeight="1">
      <c r="B165" s="538" t="s">
        <v>485</v>
      </c>
    </row>
    <row r="166" ht="27" customHeight="1">
      <c r="B166" s="538" t="s">
        <v>486</v>
      </c>
    </row>
    <row r="167" ht="27" customHeight="1">
      <c r="B167" s="538" t="s">
        <v>487</v>
      </c>
    </row>
    <row r="168" ht="27" customHeight="1">
      <c r="B168" s="538" t="s">
        <v>488</v>
      </c>
    </row>
    <row r="169" ht="27" customHeight="1">
      <c r="B169" s="538" t="s">
        <v>489</v>
      </c>
    </row>
    <row r="170" ht="27" customHeight="1">
      <c r="B170" s="538" t="s">
        <v>490</v>
      </c>
    </row>
    <row r="171" ht="27" customHeight="1">
      <c r="B171" s="538" t="s">
        <v>491</v>
      </c>
    </row>
    <row r="172" ht="27" customHeight="1">
      <c r="B172" s="538" t="s">
        <v>492</v>
      </c>
    </row>
    <row r="173" ht="27" customHeight="1">
      <c r="B173" s="538" t="s">
        <v>493</v>
      </c>
    </row>
    <row r="174" ht="27" customHeight="1">
      <c r="B174" s="538" t="s">
        <v>494</v>
      </c>
    </row>
    <row r="175" ht="27" customHeight="1">
      <c r="B175" s="538" t="s">
        <v>495</v>
      </c>
    </row>
    <row r="176" ht="27" customHeight="1">
      <c r="B176" s="538" t="s">
        <v>496</v>
      </c>
    </row>
    <row r="177" ht="27" customHeight="1">
      <c r="B177" s="538" t="s">
        <v>497</v>
      </c>
    </row>
    <row r="178" ht="27" customHeight="1">
      <c r="B178" s="538" t="s">
        <v>498</v>
      </c>
    </row>
    <row r="179" ht="27" customHeight="1">
      <c r="B179" s="538" t="s">
        <v>499</v>
      </c>
    </row>
    <row r="180" ht="27" customHeight="1">
      <c r="B180" s="538" t="s">
        <v>500</v>
      </c>
    </row>
    <row r="181" ht="27" customHeight="1">
      <c r="B181" s="538" t="s">
        <v>501</v>
      </c>
    </row>
    <row r="182" ht="27" customHeight="1">
      <c r="B182" s="538" t="s">
        <v>502</v>
      </c>
    </row>
    <row r="183" ht="27" customHeight="1">
      <c r="B183" s="538" t="s">
        <v>503</v>
      </c>
    </row>
    <row r="184" ht="27" customHeight="1">
      <c r="B184" s="538" t="s">
        <v>504</v>
      </c>
    </row>
    <row r="185" ht="27" customHeight="1">
      <c r="B185" s="538" t="s">
        <v>505</v>
      </c>
    </row>
    <row r="186" ht="27" customHeight="1">
      <c r="B186" s="538" t="s">
        <v>506</v>
      </c>
    </row>
    <row r="187" ht="27" customHeight="1">
      <c r="B187" s="538" t="s">
        <v>507</v>
      </c>
    </row>
    <row r="188" ht="27" customHeight="1">
      <c r="B188" s="538" t="s">
        <v>508</v>
      </c>
    </row>
    <row r="189" ht="27" customHeight="1">
      <c r="B189" s="538" t="s">
        <v>509</v>
      </c>
    </row>
    <row r="190" ht="27" customHeight="1">
      <c r="B190" s="538" t="s">
        <v>510</v>
      </c>
    </row>
    <row r="191" ht="27" customHeight="1">
      <c r="B191" s="538" t="s">
        <v>511</v>
      </c>
    </row>
    <row r="192" ht="27" customHeight="1">
      <c r="B192" s="538" t="s">
        <v>512</v>
      </c>
    </row>
    <row r="193" ht="27" customHeight="1">
      <c r="B193" s="538" t="s">
        <v>513</v>
      </c>
    </row>
    <row r="194" ht="27" customHeight="1">
      <c r="B194" s="538" t="s">
        <v>514</v>
      </c>
    </row>
    <row r="195" ht="27" customHeight="1">
      <c r="B195" s="538" t="s">
        <v>515</v>
      </c>
    </row>
    <row r="196" ht="27" customHeight="1">
      <c r="B196" s="538" t="s">
        <v>516</v>
      </c>
    </row>
    <row r="197" ht="27" customHeight="1">
      <c r="B197" s="538" t="s">
        <v>517</v>
      </c>
    </row>
    <row r="198" ht="27" customHeight="1">
      <c r="B198" s="538" t="s">
        <v>518</v>
      </c>
    </row>
    <row r="199" ht="27" customHeight="1">
      <c r="B199" s="538" t="s">
        <v>519</v>
      </c>
    </row>
    <row r="200" ht="27" customHeight="1">
      <c r="B200" s="538" t="s">
        <v>520</v>
      </c>
    </row>
    <row r="201" ht="27" customHeight="1">
      <c r="B201" s="538" t="s">
        <v>521</v>
      </c>
    </row>
    <row r="202" ht="27" customHeight="1">
      <c r="B202" s="538" t="s">
        <v>522</v>
      </c>
    </row>
    <row r="203" ht="27" customHeight="1">
      <c r="B203" s="538"/>
    </row>
    <row r="204" ht="27" customHeight="1">
      <c r="B204" s="538" t="s">
        <v>523</v>
      </c>
    </row>
    <row r="205" ht="27" customHeight="1">
      <c r="B205" s="538" t="s">
        <v>524</v>
      </c>
    </row>
    <row r="206" ht="27" customHeight="1">
      <c r="B206" s="538" t="s">
        <v>525</v>
      </c>
    </row>
    <row r="207" ht="27" customHeight="1">
      <c r="B207" s="538" t="s">
        <v>526</v>
      </c>
    </row>
    <row r="208" ht="27" customHeight="1">
      <c r="B208" s="538" t="s">
        <v>527</v>
      </c>
    </row>
    <row r="209" ht="27" customHeight="1">
      <c r="B209" s="538" t="s">
        <v>528</v>
      </c>
    </row>
    <row r="210" ht="27" customHeight="1">
      <c r="B210" s="538" t="s">
        <v>529</v>
      </c>
    </row>
    <row r="211" ht="27" customHeight="1">
      <c r="B211" s="538" t="s">
        <v>530</v>
      </c>
    </row>
    <row r="212" ht="27" customHeight="1">
      <c r="B212" s="538" t="s">
        <v>531</v>
      </c>
    </row>
    <row r="213" ht="27" customHeight="1">
      <c r="B213" s="538" t="s">
        <v>532</v>
      </c>
    </row>
    <row r="214" ht="27" customHeight="1">
      <c r="B214" s="538" t="s">
        <v>533</v>
      </c>
    </row>
    <row r="215" ht="27" customHeight="1">
      <c r="B215" s="538" t="s">
        <v>534</v>
      </c>
    </row>
    <row r="216" ht="27" customHeight="1">
      <c r="B216" s="538" t="s">
        <v>535</v>
      </c>
    </row>
    <row r="217" ht="27" customHeight="1">
      <c r="B217" s="538" t="s">
        <v>536</v>
      </c>
    </row>
    <row r="218" ht="27" customHeight="1">
      <c r="B218" s="538" t="s">
        <v>537</v>
      </c>
    </row>
    <row r="219" ht="27" customHeight="1">
      <c r="B219" s="538" t="s">
        <v>538</v>
      </c>
    </row>
    <row r="220" ht="27" customHeight="1">
      <c r="B220" s="538" t="s">
        <v>539</v>
      </c>
    </row>
    <row r="221" ht="27" customHeight="1">
      <c r="B221" s="538" t="s">
        <v>540</v>
      </c>
    </row>
    <row r="222" ht="27" customHeight="1">
      <c r="B222" s="538" t="s">
        <v>541</v>
      </c>
    </row>
    <row r="223" ht="27" customHeight="1">
      <c r="B223" s="538" t="s">
        <v>542</v>
      </c>
    </row>
    <row r="224" ht="27" customHeight="1">
      <c r="B224" s="538" t="s">
        <v>543</v>
      </c>
    </row>
    <row r="225" ht="27" customHeight="1">
      <c r="B225" s="538" t="s">
        <v>544</v>
      </c>
    </row>
    <row r="226" ht="27" customHeight="1">
      <c r="B226" s="538" t="s">
        <v>545</v>
      </c>
    </row>
    <row r="227" ht="27" customHeight="1">
      <c r="B227" s="538" t="s">
        <v>546</v>
      </c>
    </row>
    <row r="228" ht="27" customHeight="1">
      <c r="B228" s="538" t="s">
        <v>547</v>
      </c>
    </row>
    <row r="229" ht="27" customHeight="1">
      <c r="B229" s="538" t="s">
        <v>548</v>
      </c>
    </row>
    <row r="230" ht="27" customHeight="1">
      <c r="B230" s="538" t="s">
        <v>549</v>
      </c>
    </row>
    <row r="231" ht="27" customHeight="1">
      <c r="B231" s="538" t="s">
        <v>550</v>
      </c>
    </row>
    <row r="232" ht="27" customHeight="1">
      <c r="B232" s="538" t="s">
        <v>551</v>
      </c>
    </row>
    <row r="233" ht="27" customHeight="1">
      <c r="B233" s="538" t="s">
        <v>552</v>
      </c>
    </row>
    <row r="234" ht="27" customHeight="1">
      <c r="B234" s="538" t="s">
        <v>553</v>
      </c>
    </row>
    <row r="235" ht="27" customHeight="1">
      <c r="B235" s="538" t="s">
        <v>554</v>
      </c>
    </row>
    <row r="236" ht="27" customHeight="1">
      <c r="B236" s="538" t="s">
        <v>555</v>
      </c>
    </row>
    <row r="237" ht="27" customHeight="1">
      <c r="B237" s="538" t="s">
        <v>556</v>
      </c>
    </row>
    <row r="238" ht="27" customHeight="1">
      <c r="B238" s="538" t="s">
        <v>557</v>
      </c>
    </row>
    <row r="239" ht="27" customHeight="1">
      <c r="B239" s="538" t="s">
        <v>558</v>
      </c>
    </row>
    <row r="240" ht="27" customHeight="1">
      <c r="B240" s="538" t="s">
        <v>559</v>
      </c>
    </row>
    <row r="241" ht="27" customHeight="1">
      <c r="B241" s="538" t="s">
        <v>560</v>
      </c>
    </row>
    <row r="242" ht="27" customHeight="1">
      <c r="B242" s="538" t="s">
        <v>561</v>
      </c>
    </row>
    <row r="243" ht="27" customHeight="1">
      <c r="B243" s="538" t="s">
        <v>562</v>
      </c>
    </row>
    <row r="244" ht="27" customHeight="1">
      <c r="B244" s="538" t="s">
        <v>563</v>
      </c>
    </row>
    <row r="245" ht="27" customHeight="1">
      <c r="B245" s="538" t="s">
        <v>564</v>
      </c>
    </row>
    <row r="246" ht="27" customHeight="1">
      <c r="B246" s="538" t="s">
        <v>565</v>
      </c>
    </row>
    <row r="247" ht="27" customHeight="1">
      <c r="B247" s="538" t="s">
        <v>566</v>
      </c>
    </row>
    <row r="248" ht="27" customHeight="1">
      <c r="B248" s="538" t="s">
        <v>567</v>
      </c>
    </row>
    <row r="249" ht="27" customHeight="1">
      <c r="B249" s="538" t="s">
        <v>568</v>
      </c>
    </row>
    <row r="250" ht="27" customHeight="1">
      <c r="B250" s="538" t="s">
        <v>569</v>
      </c>
    </row>
    <row r="251" ht="27" customHeight="1">
      <c r="B251" s="538" t="s">
        <v>570</v>
      </c>
    </row>
    <row r="252" ht="27" customHeight="1">
      <c r="B252" s="538" t="s">
        <v>571</v>
      </c>
    </row>
    <row r="253" ht="27" customHeight="1">
      <c r="B253" s="538" t="s">
        <v>572</v>
      </c>
    </row>
    <row r="254" ht="27" customHeight="1">
      <c r="B254" s="538" t="s">
        <v>573</v>
      </c>
    </row>
    <row r="255" ht="27" customHeight="1">
      <c r="B255" s="538" t="s">
        <v>574</v>
      </c>
    </row>
    <row r="256" ht="27" customHeight="1">
      <c r="B256" s="538" t="s">
        <v>575</v>
      </c>
    </row>
    <row r="257" ht="27" customHeight="1">
      <c r="B257" s="538" t="s">
        <v>576</v>
      </c>
    </row>
    <row r="258" ht="27" customHeight="1">
      <c r="B258" s="538" t="s">
        <v>577</v>
      </c>
    </row>
    <row r="259" ht="27" customHeight="1">
      <c r="B259" s="538" t="s">
        <v>578</v>
      </c>
    </row>
    <row r="260" ht="27" customHeight="1">
      <c r="B260" s="538" t="s">
        <v>579</v>
      </c>
    </row>
    <row r="261" ht="27" customHeight="1">
      <c r="B261" s="538" t="s">
        <v>545</v>
      </c>
    </row>
    <row r="262" ht="27" customHeight="1">
      <c r="B262" s="538" t="s">
        <v>580</v>
      </c>
    </row>
    <row r="263" ht="27" customHeight="1">
      <c r="B263" s="538" t="s">
        <v>581</v>
      </c>
    </row>
    <row r="264" ht="27" customHeight="1">
      <c r="B264" s="538" t="s">
        <v>582</v>
      </c>
    </row>
    <row r="265" ht="27" customHeight="1">
      <c r="B265" s="538" t="s">
        <v>583</v>
      </c>
    </row>
    <row r="266" ht="27" customHeight="1">
      <c r="B266" s="538" t="s">
        <v>584</v>
      </c>
    </row>
    <row r="267" ht="27" customHeight="1">
      <c r="B267" s="538" t="s">
        <v>585</v>
      </c>
    </row>
    <row r="268" ht="27" customHeight="1">
      <c r="B268" s="538" t="s">
        <v>586</v>
      </c>
    </row>
    <row r="269" ht="27" customHeight="1">
      <c r="B269" s="538" t="s">
        <v>587</v>
      </c>
    </row>
    <row r="270" ht="27" customHeight="1">
      <c r="B270" s="538" t="s">
        <v>588</v>
      </c>
    </row>
    <row r="271" ht="27" customHeight="1">
      <c r="B271" s="538" t="s">
        <v>589</v>
      </c>
    </row>
    <row r="272" ht="27" customHeight="1">
      <c r="B272" s="538" t="s">
        <v>590</v>
      </c>
    </row>
    <row r="273" ht="27" customHeight="1">
      <c r="B273" s="538" t="s">
        <v>591</v>
      </c>
    </row>
    <row r="274" ht="27" customHeight="1">
      <c r="B274" s="538" t="s">
        <v>592</v>
      </c>
    </row>
    <row r="275" ht="27" customHeight="1">
      <c r="B275" s="538" t="s">
        <v>593</v>
      </c>
    </row>
    <row r="276" ht="27" customHeight="1">
      <c r="B276" s="538" t="s">
        <v>594</v>
      </c>
    </row>
    <row r="277" ht="27" customHeight="1">
      <c r="B277" s="538" t="s">
        <v>595</v>
      </c>
    </row>
    <row r="278" ht="27" customHeight="1">
      <c r="B278" s="538" t="s">
        <v>596</v>
      </c>
    </row>
    <row r="279" ht="27" customHeight="1">
      <c r="B279" s="538" t="s">
        <v>597</v>
      </c>
    </row>
    <row r="280" ht="27" customHeight="1">
      <c r="B280" s="538" t="s">
        <v>598</v>
      </c>
    </row>
    <row r="281" ht="27" customHeight="1">
      <c r="B281" s="538" t="s">
        <v>599</v>
      </c>
    </row>
    <row r="282" ht="27" customHeight="1">
      <c r="B282" s="538" t="s">
        <v>600</v>
      </c>
    </row>
    <row r="283" ht="27" customHeight="1">
      <c r="B283" s="538" t="s">
        <v>601</v>
      </c>
    </row>
    <row r="284" ht="27" customHeight="1">
      <c r="B284" s="538" t="s">
        <v>602</v>
      </c>
    </row>
    <row r="285" ht="27" customHeight="1">
      <c r="B285" s="538" t="s">
        <v>603</v>
      </c>
    </row>
    <row r="286" ht="27" customHeight="1">
      <c r="B286" s="538" t="s">
        <v>604</v>
      </c>
    </row>
    <row r="287" ht="27" customHeight="1">
      <c r="B287" s="538" t="s">
        <v>605</v>
      </c>
    </row>
    <row r="288" ht="27" customHeight="1">
      <c r="B288" s="538" t="s">
        <v>606</v>
      </c>
    </row>
    <row r="289" ht="27" customHeight="1">
      <c r="B289" s="538" t="s">
        <v>607</v>
      </c>
    </row>
    <row r="290" ht="27" customHeight="1">
      <c r="B290" s="538" t="s">
        <v>608</v>
      </c>
    </row>
    <row r="291" ht="27" customHeight="1">
      <c r="B291" s="538" t="s">
        <v>609</v>
      </c>
    </row>
    <row r="292" ht="27" customHeight="1">
      <c r="B292" s="538" t="s">
        <v>610</v>
      </c>
    </row>
    <row r="293" ht="27" customHeight="1">
      <c r="B293" s="538" t="s">
        <v>611</v>
      </c>
    </row>
    <row r="294" ht="27" customHeight="1">
      <c r="B294" s="538" t="s">
        <v>612</v>
      </c>
    </row>
    <row r="295" ht="27" customHeight="1">
      <c r="B295" s="538" t="s">
        <v>613</v>
      </c>
    </row>
    <row r="296" ht="27" customHeight="1">
      <c r="B296" s="538" t="s">
        <v>614</v>
      </c>
    </row>
    <row r="297" ht="27" customHeight="1">
      <c r="B297" s="538" t="s">
        <v>615</v>
      </c>
    </row>
    <row r="298" ht="27" customHeight="1">
      <c r="B298" s="538" t="s">
        <v>616</v>
      </c>
    </row>
    <row r="299" ht="27" customHeight="1">
      <c r="B299" s="538" t="s">
        <v>617</v>
      </c>
    </row>
    <row r="300" ht="27" customHeight="1">
      <c r="B300" s="538" t="s">
        <v>618</v>
      </c>
    </row>
    <row r="301" ht="27" customHeight="1">
      <c r="B301" s="538" t="s">
        <v>619</v>
      </c>
    </row>
    <row r="302" ht="27" customHeight="1">
      <c r="B302" s="538" t="s">
        <v>620</v>
      </c>
    </row>
    <row r="303" ht="27" customHeight="1">
      <c r="B303" s="538" t="s">
        <v>621</v>
      </c>
    </row>
    <row r="304" ht="27" customHeight="1">
      <c r="B304" s="538" t="s">
        <v>622</v>
      </c>
    </row>
    <row r="305" ht="27" customHeight="1">
      <c r="B305" s="538" t="s">
        <v>623</v>
      </c>
    </row>
    <row r="306" ht="27" customHeight="1">
      <c r="B306" s="538" t="s">
        <v>624</v>
      </c>
    </row>
    <row r="307" ht="27" customHeight="1">
      <c r="B307" s="538" t="s">
        <v>625</v>
      </c>
    </row>
    <row r="308" ht="27" customHeight="1">
      <c r="B308" s="538" t="s">
        <v>626</v>
      </c>
    </row>
    <row r="309" ht="27" customHeight="1">
      <c r="B309" s="538" t="s">
        <v>627</v>
      </c>
    </row>
    <row r="310" ht="27" customHeight="1">
      <c r="B310" s="538" t="s">
        <v>628</v>
      </c>
    </row>
    <row r="311" ht="27" customHeight="1">
      <c r="B311" s="538" t="s">
        <v>629</v>
      </c>
    </row>
    <row r="312" ht="27" customHeight="1">
      <c r="B312" s="538" t="s">
        <v>630</v>
      </c>
    </row>
    <row r="313" ht="27" customHeight="1">
      <c r="B313" s="538" t="s">
        <v>631</v>
      </c>
    </row>
    <row r="314" ht="27" customHeight="1">
      <c r="B314" s="538" t="s">
        <v>632</v>
      </c>
    </row>
    <row r="315" ht="27" customHeight="1">
      <c r="B315" s="538" t="s">
        <v>633</v>
      </c>
    </row>
    <row r="316" ht="27" customHeight="1">
      <c r="B316" s="538" t="s">
        <v>634</v>
      </c>
    </row>
    <row r="317" ht="27" customHeight="1">
      <c r="B317" s="538" t="s">
        <v>635</v>
      </c>
    </row>
    <row r="318" ht="27" customHeight="1">
      <c r="B318" s="538" t="s">
        <v>636</v>
      </c>
    </row>
    <row r="319" ht="27" customHeight="1">
      <c r="B319" s="538" t="s">
        <v>637</v>
      </c>
    </row>
    <row r="320" ht="27" customHeight="1">
      <c r="B320" s="538" t="s">
        <v>638</v>
      </c>
    </row>
    <row r="321" ht="27" customHeight="1">
      <c r="B321" s="538" t="s">
        <v>639</v>
      </c>
    </row>
    <row r="322" ht="27" customHeight="1">
      <c r="B322" s="538" t="s">
        <v>640</v>
      </c>
    </row>
    <row r="323" ht="27" customHeight="1">
      <c r="B323" s="538" t="s">
        <v>641</v>
      </c>
    </row>
    <row r="324" ht="27" customHeight="1">
      <c r="B324" s="538" t="s">
        <v>642</v>
      </c>
    </row>
    <row r="325" ht="27" customHeight="1">
      <c r="B325" s="538" t="s">
        <v>643</v>
      </c>
    </row>
    <row r="326" ht="27" customHeight="1">
      <c r="B326" s="538" t="s">
        <v>644</v>
      </c>
    </row>
    <row r="327" ht="27" customHeight="1">
      <c r="B327" s="538" t="s">
        <v>645</v>
      </c>
    </row>
    <row r="328" ht="27" customHeight="1">
      <c r="B328" s="538" t="s">
        <v>646</v>
      </c>
    </row>
    <row r="329" ht="27" customHeight="1">
      <c r="B329" s="538" t="s">
        <v>647</v>
      </c>
    </row>
    <row r="330" ht="27" customHeight="1">
      <c r="B330" s="538" t="s">
        <v>648</v>
      </c>
    </row>
    <row r="331" ht="27" customHeight="1">
      <c r="B331" s="538" t="s">
        <v>649</v>
      </c>
    </row>
    <row r="332" ht="27" customHeight="1">
      <c r="B332" s="538" t="s">
        <v>650</v>
      </c>
    </row>
    <row r="333" ht="27" customHeight="1">
      <c r="B333" s="538" t="s">
        <v>651</v>
      </c>
    </row>
    <row r="334" ht="27" customHeight="1">
      <c r="B334" s="538" t="s">
        <v>652</v>
      </c>
    </row>
    <row r="335" ht="27" customHeight="1">
      <c r="B335" s="538" t="s">
        <v>591</v>
      </c>
    </row>
    <row r="336" ht="27" customHeight="1">
      <c r="B336" s="538" t="s">
        <v>653</v>
      </c>
    </row>
    <row r="337" ht="27" customHeight="1">
      <c r="B337" s="538" t="s">
        <v>654</v>
      </c>
    </row>
    <row r="338" ht="27" customHeight="1">
      <c r="B338" s="538" t="s">
        <v>655</v>
      </c>
    </row>
    <row r="339" ht="27" customHeight="1">
      <c r="B339" s="538" t="s">
        <v>656</v>
      </c>
    </row>
    <row r="340" ht="27" customHeight="1">
      <c r="B340" s="538" t="s">
        <v>1952</v>
      </c>
    </row>
    <row r="341" ht="27" customHeight="1">
      <c r="B341" s="538" t="s">
        <v>1953</v>
      </c>
    </row>
    <row r="342" ht="27" customHeight="1">
      <c r="B342" s="538" t="s">
        <v>1954</v>
      </c>
    </row>
    <row r="343" ht="27" customHeight="1">
      <c r="B343" s="538" t="s">
        <v>1955</v>
      </c>
    </row>
    <row r="344" ht="27" customHeight="1">
      <c r="B344" s="538" t="s">
        <v>1956</v>
      </c>
    </row>
    <row r="345" ht="27" customHeight="1">
      <c r="B345" s="538" t="s">
        <v>1957</v>
      </c>
    </row>
    <row r="346" ht="27" customHeight="1">
      <c r="B346" s="538" t="s">
        <v>1958</v>
      </c>
    </row>
    <row r="347" ht="27" customHeight="1">
      <c r="B347" s="538" t="s">
        <v>1959</v>
      </c>
    </row>
    <row r="348" ht="27" customHeight="1">
      <c r="B348" s="538" t="s">
        <v>1960</v>
      </c>
    </row>
    <row r="349" ht="27" customHeight="1">
      <c r="B349" s="538" t="s">
        <v>1961</v>
      </c>
    </row>
    <row r="350" ht="27" customHeight="1">
      <c r="B350" s="538" t="s">
        <v>1962</v>
      </c>
    </row>
    <row r="351" ht="27" customHeight="1">
      <c r="B351" s="538" t="s">
        <v>1963</v>
      </c>
    </row>
    <row r="352" ht="27" customHeight="1">
      <c r="B352" s="538" t="s">
        <v>1964</v>
      </c>
    </row>
    <row r="353" ht="27" customHeight="1">
      <c r="B353" s="538" t="s">
        <v>1965</v>
      </c>
    </row>
    <row r="354" ht="27" customHeight="1">
      <c r="B354" s="538"/>
    </row>
    <row r="355" ht="27" customHeight="1">
      <c r="B355" s="538" t="s">
        <v>1966</v>
      </c>
    </row>
    <row r="356" ht="27" customHeight="1">
      <c r="B356" s="538" t="s">
        <v>1967</v>
      </c>
    </row>
    <row r="357" ht="27" customHeight="1">
      <c r="B357" s="538" t="s">
        <v>1968</v>
      </c>
    </row>
    <row r="358" ht="27" customHeight="1">
      <c r="B358" s="538" t="s">
        <v>1969</v>
      </c>
    </row>
    <row r="359" ht="27" customHeight="1">
      <c r="B359" s="538" t="s">
        <v>1970</v>
      </c>
    </row>
    <row r="360" ht="27" customHeight="1">
      <c r="B360" s="538" t="s">
        <v>1971</v>
      </c>
    </row>
    <row r="361" ht="27" customHeight="1">
      <c r="B361" s="538" t="s">
        <v>1972</v>
      </c>
    </row>
    <row r="362" ht="27" customHeight="1">
      <c r="B362" s="538" t="s">
        <v>1973</v>
      </c>
    </row>
    <row r="363" ht="27" customHeight="1">
      <c r="B363" s="538" t="s">
        <v>1974</v>
      </c>
    </row>
    <row r="364" ht="27" customHeight="1">
      <c r="B364" s="538" t="s">
        <v>1975</v>
      </c>
    </row>
    <row r="365" ht="27" customHeight="1">
      <c r="B365" s="538" t="s">
        <v>1976</v>
      </c>
    </row>
    <row r="366" ht="27" customHeight="1">
      <c r="B366" s="538" t="s">
        <v>1977</v>
      </c>
    </row>
    <row r="367" ht="27" customHeight="1">
      <c r="B367" s="538" t="s">
        <v>1978</v>
      </c>
    </row>
    <row r="368" ht="27" customHeight="1">
      <c r="B368" s="538" t="s">
        <v>1979</v>
      </c>
    </row>
    <row r="369" ht="27" customHeight="1">
      <c r="B369" s="538" t="s">
        <v>1980</v>
      </c>
    </row>
    <row r="370" ht="27" customHeight="1">
      <c r="B370" s="538" t="s">
        <v>1981</v>
      </c>
    </row>
    <row r="371" ht="27" customHeight="1">
      <c r="B371" s="538" t="s">
        <v>1982</v>
      </c>
    </row>
    <row r="372" ht="27" customHeight="1">
      <c r="B372" s="538" t="s">
        <v>545</v>
      </c>
    </row>
    <row r="373" ht="27" customHeight="1">
      <c r="B373" s="538" t="s">
        <v>1983</v>
      </c>
    </row>
    <row r="374" ht="27" customHeight="1">
      <c r="B374" s="538" t="s">
        <v>1984</v>
      </c>
    </row>
    <row r="375" ht="27" customHeight="1">
      <c r="B375" s="538" t="s">
        <v>1985</v>
      </c>
    </row>
    <row r="376" ht="27" customHeight="1">
      <c r="B376" s="538" t="s">
        <v>1986</v>
      </c>
    </row>
    <row r="377" ht="27" customHeight="1">
      <c r="B377" s="538" t="s">
        <v>1987</v>
      </c>
    </row>
    <row r="378" ht="27" customHeight="1">
      <c r="B378" s="538" t="s">
        <v>1988</v>
      </c>
    </row>
    <row r="379" ht="27" customHeight="1">
      <c r="B379" s="538" t="s">
        <v>1989</v>
      </c>
    </row>
    <row r="380" ht="27" customHeight="1">
      <c r="B380" s="538" t="s">
        <v>1990</v>
      </c>
    </row>
    <row r="381" ht="27" customHeight="1">
      <c r="B381" s="538" t="s">
        <v>1991</v>
      </c>
    </row>
    <row r="382" ht="27" customHeight="1">
      <c r="B382" s="538" t="s">
        <v>1992</v>
      </c>
    </row>
    <row r="383" ht="27" customHeight="1">
      <c r="B383" s="538" t="s">
        <v>1993</v>
      </c>
    </row>
    <row r="384" ht="27" customHeight="1">
      <c r="B384" s="538" t="s">
        <v>1994</v>
      </c>
    </row>
    <row r="385" ht="27" customHeight="1">
      <c r="B385" s="538" t="s">
        <v>1995</v>
      </c>
    </row>
    <row r="386" ht="27" customHeight="1">
      <c r="B386" s="538" t="s">
        <v>1996</v>
      </c>
    </row>
    <row r="387" ht="27" customHeight="1">
      <c r="B387" s="538" t="s">
        <v>1997</v>
      </c>
    </row>
    <row r="388" ht="27" customHeight="1">
      <c r="B388" s="538" t="s">
        <v>1998</v>
      </c>
    </row>
    <row r="389" ht="27" customHeight="1">
      <c r="B389" s="538" t="s">
        <v>1999</v>
      </c>
    </row>
    <row r="390" ht="27" customHeight="1">
      <c r="B390" s="538" t="s">
        <v>2000</v>
      </c>
    </row>
    <row r="391" ht="27" customHeight="1">
      <c r="B391" s="538" t="s">
        <v>2001</v>
      </c>
    </row>
    <row r="392" ht="27" customHeight="1">
      <c r="B392" s="538" t="s">
        <v>2002</v>
      </c>
    </row>
    <row r="393" ht="27" customHeight="1">
      <c r="B393" s="538" t="s">
        <v>2003</v>
      </c>
    </row>
    <row r="394" ht="27" customHeight="1">
      <c r="B394" s="538" t="s">
        <v>2004</v>
      </c>
    </row>
    <row r="395" ht="27" customHeight="1">
      <c r="B395" s="538" t="s">
        <v>2005</v>
      </c>
    </row>
    <row r="396" ht="27" customHeight="1">
      <c r="B396" s="538" t="s">
        <v>2006</v>
      </c>
    </row>
    <row r="397" ht="27" customHeight="1">
      <c r="B397" s="538" t="s">
        <v>2007</v>
      </c>
    </row>
    <row r="398" ht="27" customHeight="1">
      <c r="B398" s="538" t="s">
        <v>2008</v>
      </c>
    </row>
    <row r="399" ht="27" customHeight="1">
      <c r="B399" s="538" t="s">
        <v>2009</v>
      </c>
    </row>
    <row r="400" ht="27" customHeight="1">
      <c r="B400" s="538" t="s">
        <v>2010</v>
      </c>
    </row>
    <row r="401" ht="27" customHeight="1">
      <c r="B401" s="538" t="s">
        <v>2011</v>
      </c>
    </row>
    <row r="402" ht="27" customHeight="1">
      <c r="B402" s="538" t="s">
        <v>2012</v>
      </c>
    </row>
    <row r="403" ht="27" customHeight="1">
      <c r="B403" s="538" t="s">
        <v>2013</v>
      </c>
    </row>
    <row r="404" ht="27" customHeight="1">
      <c r="B404" s="538" t="s">
        <v>2014</v>
      </c>
    </row>
    <row r="405" ht="27" customHeight="1">
      <c r="B405" s="538" t="s">
        <v>2015</v>
      </c>
    </row>
    <row r="406" ht="27" customHeight="1">
      <c r="B406" s="538" t="s">
        <v>2016</v>
      </c>
    </row>
    <row r="407" ht="27" customHeight="1">
      <c r="B407" s="538" t="s">
        <v>2017</v>
      </c>
    </row>
    <row r="408" ht="27" customHeight="1">
      <c r="B408" s="538" t="s">
        <v>2018</v>
      </c>
    </row>
    <row r="409" ht="27" customHeight="1">
      <c r="B409" s="538" t="s">
        <v>2019</v>
      </c>
    </row>
    <row r="410" ht="27" customHeight="1">
      <c r="B410" s="538" t="s">
        <v>2020</v>
      </c>
    </row>
    <row r="411" ht="27" customHeight="1">
      <c r="B411" s="538" t="s">
        <v>2021</v>
      </c>
    </row>
    <row r="412" ht="27" customHeight="1">
      <c r="B412" s="538" t="s">
        <v>2022</v>
      </c>
    </row>
    <row r="413" ht="27" customHeight="1">
      <c r="B413" s="538" t="s">
        <v>2023</v>
      </c>
    </row>
    <row r="414" ht="27" customHeight="1">
      <c r="B414" s="538" t="s">
        <v>2024</v>
      </c>
    </row>
    <row r="415" ht="27" customHeight="1">
      <c r="B415" s="538" t="s">
        <v>2025</v>
      </c>
    </row>
    <row r="416" ht="27" customHeight="1">
      <c r="B416" s="538" t="s">
        <v>2026</v>
      </c>
    </row>
    <row r="417" ht="27" customHeight="1">
      <c r="B417" s="538" t="s">
        <v>2027</v>
      </c>
    </row>
    <row r="418" ht="27" customHeight="1">
      <c r="B418" s="538" t="s">
        <v>2028</v>
      </c>
    </row>
    <row r="419" ht="27" customHeight="1">
      <c r="B419" s="538" t="s">
        <v>2029</v>
      </c>
    </row>
    <row r="420" ht="27" customHeight="1">
      <c r="B420" s="538" t="s">
        <v>2030</v>
      </c>
    </row>
    <row r="421" ht="27" customHeight="1">
      <c r="B421" s="538" t="s">
        <v>2031</v>
      </c>
    </row>
    <row r="422" ht="27" customHeight="1">
      <c r="B422" s="538" t="s">
        <v>2032</v>
      </c>
    </row>
    <row r="423" ht="27" customHeight="1">
      <c r="B423" s="538" t="s">
        <v>2033</v>
      </c>
    </row>
    <row r="424" ht="27" customHeight="1">
      <c r="B424" s="538" t="s">
        <v>2034</v>
      </c>
    </row>
    <row r="425" ht="27" customHeight="1">
      <c r="B425" s="538" t="s">
        <v>2035</v>
      </c>
    </row>
    <row r="426" ht="27" customHeight="1">
      <c r="B426" s="538" t="s">
        <v>2036</v>
      </c>
    </row>
    <row r="427" ht="27" customHeight="1">
      <c r="B427" s="538" t="s">
        <v>2037</v>
      </c>
    </row>
    <row r="428" ht="27" customHeight="1">
      <c r="B428" s="538" t="s">
        <v>2038</v>
      </c>
    </row>
    <row r="429" ht="27" customHeight="1">
      <c r="B429" s="538" t="s">
        <v>2039</v>
      </c>
    </row>
    <row r="430" ht="27" customHeight="1">
      <c r="B430" s="538" t="s">
        <v>2040</v>
      </c>
    </row>
    <row r="431" ht="27" customHeight="1">
      <c r="B431" s="538" t="s">
        <v>2041</v>
      </c>
    </row>
    <row r="432" ht="27" customHeight="1">
      <c r="B432" s="538" t="s">
        <v>2042</v>
      </c>
    </row>
    <row r="433" ht="27" customHeight="1">
      <c r="B433" s="538" t="s">
        <v>2043</v>
      </c>
    </row>
    <row r="434" ht="27" customHeight="1">
      <c r="B434" s="538" t="s">
        <v>2044</v>
      </c>
    </row>
    <row r="435" ht="27" customHeight="1">
      <c r="B435" s="538" t="s">
        <v>2045</v>
      </c>
    </row>
    <row r="436" ht="27" customHeight="1">
      <c r="B436" s="538" t="s">
        <v>2046</v>
      </c>
    </row>
    <row r="437" ht="27" customHeight="1">
      <c r="B437" s="538" t="s">
        <v>2047</v>
      </c>
    </row>
    <row r="438" ht="27" customHeight="1">
      <c r="B438" s="538" t="s">
        <v>2048</v>
      </c>
    </row>
    <row r="439" ht="27" customHeight="1">
      <c r="B439" s="538" t="s">
        <v>2049</v>
      </c>
    </row>
    <row r="440" ht="27" customHeight="1">
      <c r="B440" s="538" t="s">
        <v>2050</v>
      </c>
    </row>
    <row r="441" ht="27" customHeight="1">
      <c r="B441" s="538" t="s">
        <v>2051</v>
      </c>
    </row>
    <row r="442" ht="27" customHeight="1">
      <c r="B442" s="538" t="s">
        <v>2052</v>
      </c>
    </row>
    <row r="443" ht="27" customHeight="1">
      <c r="B443" s="538" t="s">
        <v>2053</v>
      </c>
    </row>
    <row r="444" ht="27" customHeight="1">
      <c r="B444" s="538" t="s">
        <v>2054</v>
      </c>
    </row>
    <row r="445" ht="27" customHeight="1">
      <c r="B445" s="538" t="s">
        <v>2055</v>
      </c>
    </row>
    <row r="446" ht="27" customHeight="1">
      <c r="B446" s="538" t="s">
        <v>2056</v>
      </c>
    </row>
    <row r="447" ht="27" customHeight="1">
      <c r="B447" s="538" t="s">
        <v>2057</v>
      </c>
    </row>
    <row r="448" ht="27" customHeight="1">
      <c r="B448" s="538" t="s">
        <v>2058</v>
      </c>
    </row>
    <row r="449" ht="27" customHeight="1">
      <c r="B449" s="538" t="s">
        <v>2059</v>
      </c>
    </row>
    <row r="450" ht="27" customHeight="1">
      <c r="B450" s="538" t="s">
        <v>2060</v>
      </c>
    </row>
    <row r="451" ht="27" customHeight="1">
      <c r="B451" s="538" t="s">
        <v>1993</v>
      </c>
    </row>
    <row r="452" ht="27" customHeight="1">
      <c r="B452" s="538" t="s">
        <v>2061</v>
      </c>
    </row>
    <row r="453" ht="27" customHeight="1">
      <c r="B453" s="538" t="s">
        <v>2062</v>
      </c>
    </row>
    <row r="454" ht="27" customHeight="1">
      <c r="B454" s="538" t="s">
        <v>2063</v>
      </c>
    </row>
    <row r="455" ht="27" customHeight="1">
      <c r="B455" s="538" t="s">
        <v>2064</v>
      </c>
    </row>
    <row r="456" ht="27" customHeight="1">
      <c r="B456" s="538" t="s">
        <v>2065</v>
      </c>
    </row>
    <row r="457" ht="27" customHeight="1">
      <c r="B457" s="538" t="s">
        <v>2066</v>
      </c>
    </row>
    <row r="458" ht="27" customHeight="1">
      <c r="B458" s="538" t="s">
        <v>2067</v>
      </c>
    </row>
    <row r="459" ht="27" customHeight="1">
      <c r="B459" s="538" t="s">
        <v>2068</v>
      </c>
    </row>
    <row r="460" ht="27" customHeight="1">
      <c r="B460" s="538"/>
    </row>
    <row r="461" ht="27" customHeight="1">
      <c r="B461" s="538" t="s">
        <v>2069</v>
      </c>
    </row>
    <row r="462" ht="27" customHeight="1">
      <c r="B462" s="538" t="s">
        <v>400</v>
      </c>
    </row>
    <row r="463" ht="27" customHeight="1">
      <c r="B463" s="538" t="s">
        <v>2070</v>
      </c>
    </row>
    <row r="464" ht="27" customHeight="1">
      <c r="B464" s="538" t="s">
        <v>2071</v>
      </c>
    </row>
    <row r="465" ht="27" customHeight="1">
      <c r="B465" s="538" t="s">
        <v>2072</v>
      </c>
    </row>
    <row r="466" ht="27" customHeight="1">
      <c r="B466" s="538" t="s">
        <v>2073</v>
      </c>
    </row>
    <row r="467" ht="27" customHeight="1">
      <c r="B467" s="538" t="s">
        <v>2074</v>
      </c>
    </row>
    <row r="468" ht="27" customHeight="1">
      <c r="B468" s="538" t="s">
        <v>2075</v>
      </c>
    </row>
    <row r="469" ht="27" customHeight="1">
      <c r="B469" s="538" t="s">
        <v>2076</v>
      </c>
    </row>
    <row r="470" ht="27" customHeight="1">
      <c r="B470" s="538" t="s">
        <v>2077</v>
      </c>
    </row>
    <row r="471" ht="27" customHeight="1">
      <c r="B471" s="538" t="s">
        <v>2078</v>
      </c>
    </row>
    <row r="472" ht="27" customHeight="1">
      <c r="B472" s="538" t="s">
        <v>2079</v>
      </c>
    </row>
    <row r="473" ht="27" customHeight="1">
      <c r="B473" s="538" t="s">
        <v>2080</v>
      </c>
    </row>
    <row r="474" ht="27" customHeight="1">
      <c r="B474" s="538" t="s">
        <v>2081</v>
      </c>
    </row>
    <row r="475" ht="27" customHeight="1">
      <c r="B475" s="538" t="s">
        <v>2082</v>
      </c>
    </row>
    <row r="476" ht="27" customHeight="1">
      <c r="B476" s="538" t="s">
        <v>2083</v>
      </c>
    </row>
    <row r="477" ht="27" customHeight="1">
      <c r="B477" s="538" t="s">
        <v>2084</v>
      </c>
    </row>
    <row r="478" ht="27" customHeight="1">
      <c r="B478" s="538" t="s">
        <v>2085</v>
      </c>
    </row>
    <row r="479" ht="27" customHeight="1">
      <c r="B479" s="538" t="s">
        <v>2086</v>
      </c>
    </row>
    <row r="480" ht="27" customHeight="1">
      <c r="B480" s="538" t="s">
        <v>2087</v>
      </c>
    </row>
    <row r="481" ht="27" customHeight="1">
      <c r="B481" s="538" t="s">
        <v>2088</v>
      </c>
    </row>
    <row r="482" ht="27" customHeight="1">
      <c r="B482" s="538" t="s">
        <v>2089</v>
      </c>
    </row>
    <row r="483" ht="27" customHeight="1">
      <c r="B483" s="538" t="s">
        <v>2090</v>
      </c>
    </row>
    <row r="484" ht="27" customHeight="1">
      <c r="B484" s="538" t="s">
        <v>2091</v>
      </c>
    </row>
    <row r="485" ht="27" customHeight="1">
      <c r="B485" s="538" t="s">
        <v>2092</v>
      </c>
    </row>
    <row r="486" ht="27" customHeight="1">
      <c r="B486" s="538" t="s">
        <v>2093</v>
      </c>
    </row>
    <row r="487" ht="27" customHeight="1">
      <c r="B487" s="538" t="s">
        <v>2094</v>
      </c>
    </row>
    <row r="488" ht="27" customHeight="1">
      <c r="B488" s="538" t="s">
        <v>2095</v>
      </c>
    </row>
    <row r="489" ht="27" customHeight="1">
      <c r="B489" s="538" t="s">
        <v>2096</v>
      </c>
    </row>
    <row r="490" ht="27" customHeight="1">
      <c r="B490" s="538" t="s">
        <v>2097</v>
      </c>
    </row>
    <row r="491" ht="27" customHeight="1">
      <c r="B491" s="538" t="s">
        <v>2098</v>
      </c>
    </row>
    <row r="492" ht="27" customHeight="1">
      <c r="B492" s="538" t="s">
        <v>2099</v>
      </c>
    </row>
    <row r="493" ht="27" customHeight="1">
      <c r="B493" s="538" t="s">
        <v>2100</v>
      </c>
    </row>
    <row r="494" ht="27" customHeight="1">
      <c r="B494" s="538" t="s">
        <v>2101</v>
      </c>
    </row>
    <row r="495" ht="27" customHeight="1">
      <c r="B495" s="538" t="s">
        <v>2102</v>
      </c>
    </row>
    <row r="496" ht="27" customHeight="1">
      <c r="B496" s="538" t="s">
        <v>2103</v>
      </c>
    </row>
    <row r="497" ht="27" customHeight="1">
      <c r="B497" s="538" t="s">
        <v>2104</v>
      </c>
    </row>
    <row r="498" ht="27" customHeight="1">
      <c r="B498" s="538" t="s">
        <v>2105</v>
      </c>
    </row>
    <row r="499" ht="27" customHeight="1">
      <c r="B499" s="538" t="s">
        <v>2106</v>
      </c>
    </row>
    <row r="500" ht="27" customHeight="1">
      <c r="B500" s="538" t="s">
        <v>2107</v>
      </c>
    </row>
    <row r="501" ht="27" customHeight="1">
      <c r="B501" s="538" t="s">
        <v>2108</v>
      </c>
    </row>
    <row r="502" ht="27" customHeight="1">
      <c r="B502" s="538" t="s">
        <v>657</v>
      </c>
    </row>
    <row r="503" ht="27" customHeight="1">
      <c r="B503" s="538" t="s">
        <v>658</v>
      </c>
    </row>
    <row r="504" ht="27" customHeight="1">
      <c r="B504" s="538" t="s">
        <v>659</v>
      </c>
    </row>
    <row r="505" ht="27" customHeight="1">
      <c r="B505" s="538" t="s">
        <v>660</v>
      </c>
    </row>
    <row r="506" ht="27" customHeight="1">
      <c r="B506" s="538" t="s">
        <v>661</v>
      </c>
    </row>
    <row r="507" ht="27" customHeight="1">
      <c r="B507" s="538" t="s">
        <v>572</v>
      </c>
    </row>
    <row r="508" ht="27" customHeight="1">
      <c r="B508" s="538" t="s">
        <v>662</v>
      </c>
    </row>
    <row r="509" ht="27" customHeight="1">
      <c r="B509" s="538" t="s">
        <v>575</v>
      </c>
    </row>
    <row r="510" ht="27" customHeight="1">
      <c r="B510" s="538" t="s">
        <v>663</v>
      </c>
    </row>
    <row r="511" ht="27" customHeight="1">
      <c r="B511" s="538" t="s">
        <v>664</v>
      </c>
    </row>
    <row r="512" ht="27" customHeight="1">
      <c r="B512" s="538" t="s">
        <v>665</v>
      </c>
    </row>
    <row r="513" ht="27" customHeight="1">
      <c r="B513" s="538" t="s">
        <v>544</v>
      </c>
    </row>
    <row r="514" ht="27" customHeight="1">
      <c r="B514" s="538" t="s">
        <v>545</v>
      </c>
    </row>
    <row r="515" ht="27" customHeight="1">
      <c r="B515" s="538" t="s">
        <v>666</v>
      </c>
    </row>
    <row r="516" ht="27" customHeight="1">
      <c r="B516" s="538" t="s">
        <v>667</v>
      </c>
    </row>
    <row r="517" ht="27" customHeight="1">
      <c r="B517" s="538" t="s">
        <v>668</v>
      </c>
    </row>
    <row r="518" ht="27" customHeight="1">
      <c r="B518" s="538" t="s">
        <v>594</v>
      </c>
    </row>
    <row r="519" ht="27" customHeight="1">
      <c r="B519" s="538" t="s">
        <v>669</v>
      </c>
    </row>
    <row r="520" ht="27" customHeight="1">
      <c r="B520" s="538" t="s">
        <v>670</v>
      </c>
    </row>
    <row r="521" ht="27" customHeight="1">
      <c r="B521" s="538" t="s">
        <v>671</v>
      </c>
    </row>
    <row r="522" ht="27" customHeight="1">
      <c r="B522" s="538" t="s">
        <v>672</v>
      </c>
    </row>
    <row r="523" ht="27" customHeight="1">
      <c r="B523" s="538" t="s">
        <v>673</v>
      </c>
    </row>
    <row r="524" ht="27" customHeight="1">
      <c r="B524" s="538" t="s">
        <v>603</v>
      </c>
    </row>
    <row r="525" ht="27" customHeight="1">
      <c r="B525" s="538" t="s">
        <v>674</v>
      </c>
    </row>
    <row r="526" ht="27" customHeight="1">
      <c r="B526" s="538" t="s">
        <v>675</v>
      </c>
    </row>
    <row r="527" ht="27" customHeight="1">
      <c r="B527" s="538" t="s">
        <v>676</v>
      </c>
    </row>
    <row r="528" ht="27" customHeight="1">
      <c r="B528" s="538" t="s">
        <v>677</v>
      </c>
    </row>
    <row r="529" ht="27" customHeight="1">
      <c r="B529" s="538" t="s">
        <v>678</v>
      </c>
    </row>
    <row r="530" ht="27" customHeight="1">
      <c r="B530" s="538" t="s">
        <v>679</v>
      </c>
    </row>
    <row r="531" ht="27" customHeight="1">
      <c r="B531" s="538" t="s">
        <v>680</v>
      </c>
    </row>
    <row r="532" ht="27" customHeight="1">
      <c r="B532" s="538" t="s">
        <v>681</v>
      </c>
    </row>
    <row r="533" ht="27" customHeight="1">
      <c r="B533" s="538" t="s">
        <v>682</v>
      </c>
    </row>
    <row r="534" ht="27" customHeight="1">
      <c r="B534" s="538" t="s">
        <v>683</v>
      </c>
    </row>
    <row r="535" ht="27" customHeight="1">
      <c r="B535" s="538" t="s">
        <v>684</v>
      </c>
    </row>
    <row r="536" ht="27" customHeight="1">
      <c r="B536" s="538" t="s">
        <v>685</v>
      </c>
    </row>
    <row r="537" ht="27" customHeight="1">
      <c r="B537" s="538" t="s">
        <v>686</v>
      </c>
    </row>
    <row r="538" ht="27" customHeight="1">
      <c r="B538" s="538" t="s">
        <v>687</v>
      </c>
    </row>
    <row r="539" ht="27" customHeight="1">
      <c r="B539" s="538" t="s">
        <v>688</v>
      </c>
    </row>
    <row r="540" ht="27" customHeight="1">
      <c r="B540" s="538" t="s">
        <v>689</v>
      </c>
    </row>
    <row r="541" ht="27" customHeight="1">
      <c r="B541" s="538" t="s">
        <v>690</v>
      </c>
    </row>
    <row r="542" ht="27" customHeight="1">
      <c r="B542" s="538" t="s">
        <v>691</v>
      </c>
    </row>
    <row r="543" ht="27" customHeight="1">
      <c r="B543" s="538" t="s">
        <v>692</v>
      </c>
    </row>
    <row r="544" ht="27" customHeight="1">
      <c r="B544" s="538" t="s">
        <v>693</v>
      </c>
    </row>
    <row r="545" ht="27" customHeight="1">
      <c r="B545" s="538" t="s">
        <v>694</v>
      </c>
    </row>
    <row r="546" ht="27" customHeight="1">
      <c r="B546" s="538" t="s">
        <v>695</v>
      </c>
    </row>
    <row r="547" ht="27" customHeight="1">
      <c r="B547" s="538" t="s">
        <v>696</v>
      </c>
    </row>
    <row r="548" ht="27" customHeight="1">
      <c r="B548" s="538" t="s">
        <v>697</v>
      </c>
    </row>
    <row r="549" ht="27" customHeight="1">
      <c r="B549" s="538" t="s">
        <v>698</v>
      </c>
    </row>
    <row r="550" ht="27" customHeight="1">
      <c r="B550" s="538" t="s">
        <v>699</v>
      </c>
    </row>
    <row r="551" ht="27" customHeight="1">
      <c r="B551" s="538" t="s">
        <v>700</v>
      </c>
    </row>
    <row r="552" ht="27" customHeight="1">
      <c r="B552" s="538" t="s">
        <v>701</v>
      </c>
    </row>
    <row r="553" ht="27" customHeight="1">
      <c r="B553" s="538" t="s">
        <v>702</v>
      </c>
    </row>
    <row r="554" ht="27" customHeight="1">
      <c r="B554" s="538" t="s">
        <v>703</v>
      </c>
    </row>
    <row r="555" ht="27" customHeight="1">
      <c r="B555" s="538" t="s">
        <v>704</v>
      </c>
    </row>
    <row r="556" ht="27" customHeight="1">
      <c r="B556" s="538" t="s">
        <v>705</v>
      </c>
    </row>
    <row r="557" ht="27" customHeight="1">
      <c r="B557" s="538" t="s">
        <v>706</v>
      </c>
    </row>
    <row r="558" ht="27" customHeight="1">
      <c r="B558" s="538" t="s">
        <v>707</v>
      </c>
    </row>
    <row r="559" ht="27" customHeight="1">
      <c r="B559" s="538" t="s">
        <v>708</v>
      </c>
    </row>
    <row r="560" ht="27" customHeight="1">
      <c r="B560" s="538" t="s">
        <v>709</v>
      </c>
    </row>
    <row r="561" ht="27" customHeight="1">
      <c r="B561" s="538" t="s">
        <v>710</v>
      </c>
    </row>
    <row r="562" ht="27" customHeight="1">
      <c r="B562" s="538" t="s">
        <v>711</v>
      </c>
    </row>
    <row r="563" ht="27" customHeight="1">
      <c r="B563" s="538" t="s">
        <v>712</v>
      </c>
    </row>
    <row r="564" ht="27" customHeight="1">
      <c r="B564" s="538" t="s">
        <v>713</v>
      </c>
    </row>
    <row r="565" ht="27" customHeight="1">
      <c r="B565" s="538" t="s">
        <v>714</v>
      </c>
    </row>
    <row r="566" ht="27" customHeight="1">
      <c r="B566" s="538" t="s">
        <v>715</v>
      </c>
    </row>
    <row r="567" ht="27" customHeight="1">
      <c r="B567" s="538" t="s">
        <v>716</v>
      </c>
    </row>
    <row r="568" ht="27" customHeight="1">
      <c r="B568" s="538" t="s">
        <v>717</v>
      </c>
    </row>
    <row r="569" ht="27" customHeight="1">
      <c r="B569" s="538" t="s">
        <v>718</v>
      </c>
    </row>
    <row r="570" ht="27" customHeight="1">
      <c r="B570" s="538" t="s">
        <v>719</v>
      </c>
    </row>
    <row r="571" ht="27" customHeight="1">
      <c r="B571" s="538" t="s">
        <v>720</v>
      </c>
    </row>
    <row r="572" ht="27" customHeight="1">
      <c r="B572" s="538" t="s">
        <v>721</v>
      </c>
    </row>
    <row r="573" ht="27" customHeight="1">
      <c r="B573" s="538" t="s">
        <v>722</v>
      </c>
    </row>
    <row r="574" ht="27" customHeight="1">
      <c r="B574" s="538" t="s">
        <v>723</v>
      </c>
    </row>
    <row r="575" ht="27" customHeight="1">
      <c r="B575" s="538" t="s">
        <v>724</v>
      </c>
    </row>
    <row r="576" ht="27" customHeight="1">
      <c r="B576" s="538" t="s">
        <v>725</v>
      </c>
    </row>
    <row r="577" ht="27" customHeight="1">
      <c r="B577" s="538" t="s">
        <v>726</v>
      </c>
    </row>
    <row r="578" ht="27" customHeight="1">
      <c r="B578" s="538" t="s">
        <v>727</v>
      </c>
    </row>
    <row r="579" ht="27" customHeight="1">
      <c r="B579" s="538" t="s">
        <v>728</v>
      </c>
    </row>
    <row r="580" ht="27" customHeight="1">
      <c r="B580" s="538" t="s">
        <v>729</v>
      </c>
    </row>
    <row r="581" ht="27" customHeight="1">
      <c r="B581" s="538" t="s">
        <v>730</v>
      </c>
    </row>
    <row r="582" ht="27" customHeight="1">
      <c r="B582" s="538" t="s">
        <v>731</v>
      </c>
    </row>
    <row r="583" ht="27" customHeight="1">
      <c r="B583" s="538" t="s">
        <v>732</v>
      </c>
    </row>
    <row r="584" ht="27" customHeight="1">
      <c r="B584" s="538" t="s">
        <v>733</v>
      </c>
    </row>
    <row r="585" ht="27" customHeight="1">
      <c r="B585" s="538" t="s">
        <v>734</v>
      </c>
    </row>
    <row r="586" ht="27" customHeight="1">
      <c r="B586" s="538" t="s">
        <v>735</v>
      </c>
    </row>
    <row r="587" ht="27" customHeight="1">
      <c r="B587" s="538" t="s">
        <v>736</v>
      </c>
    </row>
    <row r="588" ht="27" customHeight="1">
      <c r="B588" s="538" t="s">
        <v>737</v>
      </c>
    </row>
    <row r="589" ht="27" customHeight="1">
      <c r="B589" s="538" t="s">
        <v>738</v>
      </c>
    </row>
    <row r="590" ht="27" customHeight="1">
      <c r="B590" s="538" t="s">
        <v>739</v>
      </c>
    </row>
    <row r="591" ht="27" customHeight="1">
      <c r="B591" s="538"/>
    </row>
    <row r="592" ht="27" customHeight="1">
      <c r="B592" s="538" t="s">
        <v>740</v>
      </c>
    </row>
    <row r="593" ht="27" customHeight="1">
      <c r="B593" s="538" t="s">
        <v>741</v>
      </c>
    </row>
    <row r="594" ht="27" customHeight="1">
      <c r="B594" s="538" t="s">
        <v>742</v>
      </c>
    </row>
    <row r="595" ht="27" customHeight="1">
      <c r="B595" s="538" t="s">
        <v>743</v>
      </c>
    </row>
    <row r="596" ht="27" customHeight="1">
      <c r="B596" s="538" t="s">
        <v>744</v>
      </c>
    </row>
    <row r="597" ht="27" customHeight="1">
      <c r="B597" s="538" t="s">
        <v>745</v>
      </c>
    </row>
    <row r="598" ht="27" customHeight="1">
      <c r="B598" s="538" t="s">
        <v>746</v>
      </c>
    </row>
    <row r="599" ht="27" customHeight="1">
      <c r="B599" s="538" t="s">
        <v>747</v>
      </c>
    </row>
    <row r="600" ht="27" customHeight="1">
      <c r="B600" s="538" t="s">
        <v>748</v>
      </c>
    </row>
    <row r="601" ht="27" customHeight="1">
      <c r="B601" s="538" t="s">
        <v>749</v>
      </c>
    </row>
    <row r="602" ht="27" customHeight="1">
      <c r="B602" s="538" t="s">
        <v>750</v>
      </c>
    </row>
    <row r="603" ht="27" customHeight="1">
      <c r="B603" s="538" t="s">
        <v>751</v>
      </c>
    </row>
    <row r="604" ht="27" customHeight="1">
      <c r="B604" s="538" t="s">
        <v>752</v>
      </c>
    </row>
    <row r="605" ht="27" customHeight="1">
      <c r="B605" s="538" t="s">
        <v>753</v>
      </c>
    </row>
    <row r="606" ht="27" customHeight="1">
      <c r="B606" s="538" t="s">
        <v>754</v>
      </c>
    </row>
    <row r="607" ht="27" customHeight="1">
      <c r="B607" s="538" t="s">
        <v>755</v>
      </c>
    </row>
    <row r="608" ht="27" customHeight="1">
      <c r="B608" s="538" t="s">
        <v>756</v>
      </c>
    </row>
    <row r="609" ht="27" customHeight="1">
      <c r="B609" s="538" t="s">
        <v>757</v>
      </c>
    </row>
    <row r="610" ht="27" customHeight="1">
      <c r="B610" s="538" t="s">
        <v>758</v>
      </c>
    </row>
    <row r="611" ht="27" customHeight="1">
      <c r="B611" s="538" t="s">
        <v>759</v>
      </c>
    </row>
    <row r="612" ht="27" customHeight="1">
      <c r="B612" s="538" t="s">
        <v>760</v>
      </c>
    </row>
    <row r="613" ht="27" customHeight="1">
      <c r="B613" s="538" t="s">
        <v>761</v>
      </c>
    </row>
    <row r="614" ht="27" customHeight="1">
      <c r="B614" s="538" t="s">
        <v>762</v>
      </c>
    </row>
    <row r="615" ht="27" customHeight="1">
      <c r="B615" s="538" t="s">
        <v>763</v>
      </c>
    </row>
    <row r="616" ht="27" customHeight="1">
      <c r="B616" s="538" t="s">
        <v>764</v>
      </c>
    </row>
    <row r="617" ht="27" customHeight="1">
      <c r="B617" s="538" t="s">
        <v>765</v>
      </c>
    </row>
    <row r="618" ht="27" customHeight="1">
      <c r="B618" s="538" t="s">
        <v>766</v>
      </c>
    </row>
    <row r="619" ht="27" customHeight="1">
      <c r="B619" s="538" t="s">
        <v>767</v>
      </c>
    </row>
    <row r="620" ht="27" customHeight="1">
      <c r="B620" s="538" t="s">
        <v>768</v>
      </c>
    </row>
    <row r="621" ht="27" customHeight="1">
      <c r="B621" s="538" t="s">
        <v>769</v>
      </c>
    </row>
    <row r="622" ht="27" customHeight="1">
      <c r="B622" s="538" t="s">
        <v>770</v>
      </c>
    </row>
    <row r="623" ht="27" customHeight="1">
      <c r="B623" s="538" t="s">
        <v>771</v>
      </c>
    </row>
    <row r="624" ht="27" customHeight="1">
      <c r="B624" s="538" t="s">
        <v>772</v>
      </c>
    </row>
    <row r="625" ht="27" customHeight="1">
      <c r="B625" s="538" t="s">
        <v>773</v>
      </c>
    </row>
    <row r="626" ht="27" customHeight="1">
      <c r="B626" s="538" t="s">
        <v>774</v>
      </c>
    </row>
    <row r="627" ht="27" customHeight="1">
      <c r="B627" s="538" t="s">
        <v>775</v>
      </c>
    </row>
    <row r="628" ht="27" customHeight="1">
      <c r="B628" s="538" t="s">
        <v>776</v>
      </c>
    </row>
    <row r="629" ht="27" customHeight="1">
      <c r="B629" s="538" t="s">
        <v>777</v>
      </c>
    </row>
    <row r="630" ht="27" customHeight="1">
      <c r="B630" s="538" t="s">
        <v>778</v>
      </c>
    </row>
    <row r="631" ht="27" customHeight="1">
      <c r="B631" s="538" t="s">
        <v>779</v>
      </c>
    </row>
    <row r="632" ht="27" customHeight="1">
      <c r="B632" s="538" t="s">
        <v>780</v>
      </c>
    </row>
    <row r="633" ht="27" customHeight="1">
      <c r="B633" s="538" t="s">
        <v>781</v>
      </c>
    </row>
    <row r="634" ht="27" customHeight="1">
      <c r="B634" s="538" t="s">
        <v>782</v>
      </c>
    </row>
    <row r="635" ht="27" customHeight="1">
      <c r="B635" s="538" t="s">
        <v>783</v>
      </c>
    </row>
    <row r="636" ht="27" customHeight="1">
      <c r="B636" s="538" t="s">
        <v>784</v>
      </c>
    </row>
    <row r="637" ht="27" customHeight="1">
      <c r="B637" s="538" t="s">
        <v>785</v>
      </c>
    </row>
    <row r="638" ht="27" customHeight="1">
      <c r="B638" s="538" t="s">
        <v>786</v>
      </c>
    </row>
    <row r="639" ht="27" customHeight="1">
      <c r="B639" s="538" t="s">
        <v>787</v>
      </c>
    </row>
    <row r="640" ht="27" customHeight="1">
      <c r="B640" s="538" t="s">
        <v>788</v>
      </c>
    </row>
    <row r="641" ht="27" customHeight="1">
      <c r="B641" s="538" t="s">
        <v>789</v>
      </c>
    </row>
    <row r="642" ht="27" customHeight="1">
      <c r="B642" s="538" t="s">
        <v>790</v>
      </c>
    </row>
    <row r="643" ht="27" customHeight="1">
      <c r="B643" s="538" t="s">
        <v>791</v>
      </c>
    </row>
    <row r="644" ht="27" customHeight="1">
      <c r="B644" s="538" t="s">
        <v>792</v>
      </c>
    </row>
    <row r="645" ht="27" customHeight="1">
      <c r="B645" s="538" t="s">
        <v>793</v>
      </c>
    </row>
    <row r="646" ht="27" customHeight="1">
      <c r="B646" s="538" t="s">
        <v>794</v>
      </c>
    </row>
    <row r="647" ht="27" customHeight="1">
      <c r="B647" s="538"/>
    </row>
    <row r="648" ht="27" customHeight="1">
      <c r="B648" s="538" t="s">
        <v>795</v>
      </c>
    </row>
    <row r="649" ht="27" customHeight="1">
      <c r="B649" s="538" t="s">
        <v>796</v>
      </c>
    </row>
    <row r="650" ht="27" customHeight="1">
      <c r="B650" s="538" t="s">
        <v>797</v>
      </c>
    </row>
    <row r="651" ht="27" customHeight="1">
      <c r="B651" s="538" t="s">
        <v>798</v>
      </c>
    </row>
    <row r="652" ht="27" customHeight="1">
      <c r="B652" s="538" t="s">
        <v>799</v>
      </c>
    </row>
    <row r="653" ht="27" customHeight="1">
      <c r="B653" s="538" t="s">
        <v>800</v>
      </c>
    </row>
    <row r="654" ht="27" customHeight="1">
      <c r="B654" s="538" t="s">
        <v>801</v>
      </c>
    </row>
    <row r="655" ht="27" customHeight="1">
      <c r="B655" s="538" t="s">
        <v>802</v>
      </c>
    </row>
    <row r="656" ht="27" customHeight="1">
      <c r="B656" s="538" t="s">
        <v>803</v>
      </c>
    </row>
    <row r="657" ht="27" customHeight="1">
      <c r="B657" s="538" t="s">
        <v>753</v>
      </c>
    </row>
    <row r="658" ht="27" customHeight="1">
      <c r="B658" s="538" t="s">
        <v>804</v>
      </c>
    </row>
    <row r="659" ht="27" customHeight="1">
      <c r="B659" s="538" t="s">
        <v>805</v>
      </c>
    </row>
    <row r="660" ht="27" customHeight="1">
      <c r="B660" s="538" t="s">
        <v>806</v>
      </c>
    </row>
    <row r="661" ht="27" customHeight="1">
      <c r="B661" s="538" t="s">
        <v>807</v>
      </c>
    </row>
    <row r="662" ht="27" customHeight="1">
      <c r="B662" s="538" t="s">
        <v>808</v>
      </c>
    </row>
    <row r="663" ht="27" customHeight="1">
      <c r="B663" s="538" t="s">
        <v>809</v>
      </c>
    </row>
    <row r="664" ht="27" customHeight="1">
      <c r="B664" s="538" t="s">
        <v>810</v>
      </c>
    </row>
    <row r="665" ht="27" customHeight="1">
      <c r="B665" s="538" t="s">
        <v>811</v>
      </c>
    </row>
    <row r="666" ht="27" customHeight="1">
      <c r="B666" s="538" t="s">
        <v>812</v>
      </c>
    </row>
    <row r="667" ht="27" customHeight="1">
      <c r="B667" s="538" t="s">
        <v>813</v>
      </c>
    </row>
    <row r="668" ht="27" customHeight="1">
      <c r="B668" s="538" t="s">
        <v>814</v>
      </c>
    </row>
    <row r="669" ht="27" customHeight="1">
      <c r="B669" s="538" t="s">
        <v>815</v>
      </c>
    </row>
    <row r="670" ht="27" customHeight="1">
      <c r="B670" s="538" t="s">
        <v>816</v>
      </c>
    </row>
    <row r="671" ht="27" customHeight="1">
      <c r="B671" s="538" t="s">
        <v>817</v>
      </c>
    </row>
    <row r="672" ht="27" customHeight="1">
      <c r="B672" s="538" t="s">
        <v>818</v>
      </c>
    </row>
    <row r="673" ht="27" customHeight="1">
      <c r="B673" s="538" t="s">
        <v>819</v>
      </c>
    </row>
    <row r="674" ht="27" customHeight="1">
      <c r="B674" s="538" t="s">
        <v>820</v>
      </c>
    </row>
    <row r="675" ht="27" customHeight="1">
      <c r="B675" s="538" t="s">
        <v>821</v>
      </c>
    </row>
    <row r="676" ht="27" customHeight="1">
      <c r="B676" s="538" t="s">
        <v>822</v>
      </c>
    </row>
    <row r="677" ht="27" customHeight="1">
      <c r="B677" s="538" t="s">
        <v>823</v>
      </c>
    </row>
    <row r="678" ht="27" customHeight="1">
      <c r="B678" s="538" t="s">
        <v>824</v>
      </c>
    </row>
    <row r="679" ht="27" customHeight="1">
      <c r="B679" s="538" t="s">
        <v>825</v>
      </c>
    </row>
    <row r="680" ht="27" customHeight="1">
      <c r="B680" s="538" t="s">
        <v>826</v>
      </c>
    </row>
    <row r="681" ht="27" customHeight="1">
      <c r="B681" s="538"/>
    </row>
    <row r="682" ht="27" customHeight="1">
      <c r="B682" s="538" t="s">
        <v>827</v>
      </c>
    </row>
    <row r="683" ht="27" customHeight="1">
      <c r="B683" s="538" t="s">
        <v>828</v>
      </c>
    </row>
    <row r="684" ht="27" customHeight="1">
      <c r="B684" s="538" t="s">
        <v>807</v>
      </c>
    </row>
    <row r="685" ht="27" customHeight="1">
      <c r="B685" s="538" t="s">
        <v>829</v>
      </c>
    </row>
    <row r="686" ht="27" customHeight="1">
      <c r="B686" s="538" t="s">
        <v>830</v>
      </c>
    </row>
    <row r="687" ht="27" customHeight="1">
      <c r="B687" s="538" t="s">
        <v>831</v>
      </c>
    </row>
    <row r="688" ht="27" customHeight="1">
      <c r="B688" s="538" t="s">
        <v>832</v>
      </c>
    </row>
    <row r="689" ht="27" customHeight="1">
      <c r="B689" s="538" t="s">
        <v>833</v>
      </c>
    </row>
    <row r="690" ht="27" customHeight="1">
      <c r="B690" s="538" t="s">
        <v>834</v>
      </c>
    </row>
    <row r="691" ht="27" customHeight="1">
      <c r="B691" s="538" t="s">
        <v>835</v>
      </c>
    </row>
    <row r="692" ht="27" customHeight="1">
      <c r="B692" s="538" t="s">
        <v>836</v>
      </c>
    </row>
    <row r="693" ht="27" customHeight="1">
      <c r="B693" s="538" t="s">
        <v>837</v>
      </c>
    </row>
    <row r="694" ht="27" customHeight="1">
      <c r="B694" s="538" t="s">
        <v>838</v>
      </c>
    </row>
    <row r="695" ht="27" customHeight="1">
      <c r="B695" s="538" t="s">
        <v>839</v>
      </c>
    </row>
    <row r="696" ht="27" customHeight="1">
      <c r="B696" s="538" t="s">
        <v>840</v>
      </c>
    </row>
    <row r="697" ht="27" customHeight="1">
      <c r="B697" s="538" t="s">
        <v>841</v>
      </c>
    </row>
    <row r="698" ht="27" customHeight="1">
      <c r="B698" s="538" t="s">
        <v>842</v>
      </c>
    </row>
    <row r="699" ht="27" customHeight="1">
      <c r="B699" s="538" t="s">
        <v>843</v>
      </c>
    </row>
    <row r="700" ht="27" customHeight="1">
      <c r="B700" s="538" t="s">
        <v>844</v>
      </c>
    </row>
    <row r="701" ht="27" customHeight="1">
      <c r="B701" s="538" t="s">
        <v>845</v>
      </c>
    </row>
    <row r="702" ht="27" customHeight="1">
      <c r="B702" s="538" t="s">
        <v>846</v>
      </c>
    </row>
    <row r="703" ht="27" customHeight="1">
      <c r="B703" s="538" t="s">
        <v>847</v>
      </c>
    </row>
    <row r="704" ht="27" customHeight="1">
      <c r="B704" s="538" t="s">
        <v>848</v>
      </c>
    </row>
    <row r="705" ht="27" customHeight="1">
      <c r="B705" s="538" t="s">
        <v>849</v>
      </c>
    </row>
    <row r="706" ht="27" customHeight="1">
      <c r="B706" s="538"/>
    </row>
    <row r="707" ht="27" customHeight="1">
      <c r="B707" s="538" t="s">
        <v>850</v>
      </c>
    </row>
    <row r="708" ht="27" customHeight="1">
      <c r="B708" s="538" t="s">
        <v>749</v>
      </c>
    </row>
    <row r="709" ht="27" customHeight="1">
      <c r="B709" s="538" t="s">
        <v>851</v>
      </c>
    </row>
    <row r="710" ht="27" customHeight="1">
      <c r="B710" s="538" t="s">
        <v>852</v>
      </c>
    </row>
    <row r="711" ht="27" customHeight="1">
      <c r="B711" s="538" t="s">
        <v>853</v>
      </c>
    </row>
    <row r="712" ht="27" customHeight="1">
      <c r="B712" s="538" t="s">
        <v>854</v>
      </c>
    </row>
    <row r="713" ht="27" customHeight="1">
      <c r="B713" s="538" t="s">
        <v>752</v>
      </c>
    </row>
    <row r="714" ht="27" customHeight="1">
      <c r="B714" s="538" t="s">
        <v>757</v>
      </c>
    </row>
    <row r="715" ht="27" customHeight="1">
      <c r="B715" s="538" t="s">
        <v>855</v>
      </c>
    </row>
    <row r="716" ht="27" customHeight="1">
      <c r="B716" s="538" t="s">
        <v>856</v>
      </c>
    </row>
    <row r="717" ht="27" customHeight="1">
      <c r="B717" s="538" t="s">
        <v>857</v>
      </c>
    </row>
    <row r="718" ht="27" customHeight="1">
      <c r="B718" s="538" t="s">
        <v>858</v>
      </c>
    </row>
    <row r="719" ht="27" customHeight="1">
      <c r="B719" s="538" t="s">
        <v>859</v>
      </c>
    </row>
    <row r="720" ht="27" customHeight="1">
      <c r="B720" s="538" t="s">
        <v>860</v>
      </c>
    </row>
    <row r="721" ht="27" customHeight="1">
      <c r="B721" s="538" t="s">
        <v>861</v>
      </c>
    </row>
    <row r="722" ht="27" customHeight="1">
      <c r="B722" s="538" t="s">
        <v>862</v>
      </c>
    </row>
    <row r="723" ht="27" customHeight="1">
      <c r="B723" s="538" t="s">
        <v>863</v>
      </c>
    </row>
    <row r="724" ht="27" customHeight="1">
      <c r="B724" s="538" t="s">
        <v>864</v>
      </c>
    </row>
    <row r="725" ht="27" customHeight="1">
      <c r="B725" s="538" t="s">
        <v>865</v>
      </c>
    </row>
    <row r="726" ht="27" customHeight="1">
      <c r="B726" s="538" t="s">
        <v>866</v>
      </c>
    </row>
    <row r="727" ht="27" customHeight="1">
      <c r="B727" s="538" t="s">
        <v>867</v>
      </c>
    </row>
    <row r="728" ht="27" customHeight="1">
      <c r="B728" s="538" t="s">
        <v>868</v>
      </c>
    </row>
    <row r="729" ht="27" customHeight="1">
      <c r="B729" s="538" t="s">
        <v>869</v>
      </c>
    </row>
    <row r="730" ht="27" customHeight="1">
      <c r="B730" s="538" t="s">
        <v>870</v>
      </c>
    </row>
    <row r="731" ht="27" customHeight="1">
      <c r="B731" s="538" t="s">
        <v>871</v>
      </c>
    </row>
    <row r="732" ht="27" customHeight="1">
      <c r="B732" s="538" t="s">
        <v>872</v>
      </c>
    </row>
    <row r="733" ht="27" customHeight="1">
      <c r="B733" s="538" t="s">
        <v>873</v>
      </c>
    </row>
    <row r="734" ht="27" customHeight="1">
      <c r="B734" s="538" t="s">
        <v>874</v>
      </c>
    </row>
    <row r="735" ht="27" customHeight="1">
      <c r="B735" s="538" t="s">
        <v>875</v>
      </c>
    </row>
    <row r="736" ht="27" customHeight="1">
      <c r="B736" s="538" t="s">
        <v>773</v>
      </c>
    </row>
    <row r="737" ht="27" customHeight="1">
      <c r="B737" s="538" t="s">
        <v>775</v>
      </c>
    </row>
    <row r="738" ht="27" customHeight="1">
      <c r="B738" s="538" t="s">
        <v>876</v>
      </c>
    </row>
    <row r="739" ht="27" customHeight="1">
      <c r="B739" s="538" t="s">
        <v>877</v>
      </c>
    </row>
    <row r="740" ht="27" customHeight="1">
      <c r="B740" s="538" t="s">
        <v>777</v>
      </c>
    </row>
    <row r="741" ht="27" customHeight="1">
      <c r="B741" s="538" t="s">
        <v>778</v>
      </c>
    </row>
    <row r="742" ht="27" customHeight="1">
      <c r="B742" s="538" t="s">
        <v>878</v>
      </c>
    </row>
    <row r="743" ht="27" customHeight="1">
      <c r="B743" s="538" t="s">
        <v>879</v>
      </c>
    </row>
    <row r="744" ht="27" customHeight="1">
      <c r="B744" s="538" t="s">
        <v>780</v>
      </c>
    </row>
    <row r="745" ht="27" customHeight="1">
      <c r="B745" s="538" t="s">
        <v>880</v>
      </c>
    </row>
    <row r="746" ht="27" customHeight="1">
      <c r="B746" s="538" t="s">
        <v>881</v>
      </c>
    </row>
    <row r="747" ht="27" customHeight="1">
      <c r="B747" s="538" t="s">
        <v>882</v>
      </c>
    </row>
    <row r="748" ht="27" customHeight="1">
      <c r="B748" s="538" t="s">
        <v>883</v>
      </c>
    </row>
    <row r="749" ht="27" customHeight="1">
      <c r="B749" s="538" t="s">
        <v>884</v>
      </c>
    </row>
    <row r="750" ht="27" customHeight="1">
      <c r="B750" s="538" t="s">
        <v>784</v>
      </c>
    </row>
    <row r="751" ht="27" customHeight="1">
      <c r="B751" s="538" t="s">
        <v>885</v>
      </c>
    </row>
    <row r="752" ht="27" customHeight="1">
      <c r="B752" s="538" t="s">
        <v>787</v>
      </c>
    </row>
    <row r="753" ht="27" customHeight="1">
      <c r="B753" s="538" t="s">
        <v>788</v>
      </c>
    </row>
    <row r="754" ht="27" customHeight="1">
      <c r="B754" s="538" t="s">
        <v>886</v>
      </c>
    </row>
    <row r="755" ht="27" customHeight="1">
      <c r="B755" s="538" t="s">
        <v>887</v>
      </c>
    </row>
    <row r="756" ht="27" customHeight="1">
      <c r="B756" s="538" t="s">
        <v>888</v>
      </c>
    </row>
    <row r="757" ht="27" customHeight="1">
      <c r="B757" s="538" t="s">
        <v>889</v>
      </c>
    </row>
    <row r="758" ht="27" customHeight="1">
      <c r="B758" s="538" t="s">
        <v>890</v>
      </c>
    </row>
    <row r="759" ht="27" customHeight="1">
      <c r="B759" s="538" t="s">
        <v>891</v>
      </c>
    </row>
    <row r="760" ht="27" customHeight="1">
      <c r="B760" s="538"/>
    </row>
    <row r="761" ht="27" customHeight="1">
      <c r="B761" s="538" t="s">
        <v>892</v>
      </c>
    </row>
    <row r="762" ht="27" customHeight="1">
      <c r="B762" s="538" t="s">
        <v>893</v>
      </c>
    </row>
    <row r="763" ht="27" customHeight="1">
      <c r="B763" s="538" t="s">
        <v>894</v>
      </c>
    </row>
    <row r="764" ht="27" customHeight="1">
      <c r="B764" s="538" t="s">
        <v>895</v>
      </c>
    </row>
    <row r="765" ht="27" customHeight="1">
      <c r="B765" s="538" t="s">
        <v>896</v>
      </c>
    </row>
    <row r="766" ht="27" customHeight="1">
      <c r="B766" s="538" t="s">
        <v>897</v>
      </c>
    </row>
    <row r="767" ht="27" customHeight="1">
      <c r="B767" s="538" t="s">
        <v>898</v>
      </c>
    </row>
    <row r="768" ht="27" customHeight="1">
      <c r="B768" s="538" t="s">
        <v>899</v>
      </c>
    </row>
    <row r="769" ht="27" customHeight="1">
      <c r="B769" s="538" t="s">
        <v>900</v>
      </c>
    </row>
    <row r="770" ht="27" customHeight="1">
      <c r="B770" s="538" t="s">
        <v>901</v>
      </c>
    </row>
    <row r="771" ht="27" customHeight="1">
      <c r="B771" s="538" t="s">
        <v>902</v>
      </c>
    </row>
    <row r="772" ht="27" customHeight="1">
      <c r="B772" s="538" t="s">
        <v>2018</v>
      </c>
    </row>
    <row r="773" ht="27" customHeight="1">
      <c r="B773" s="538" t="s">
        <v>903</v>
      </c>
    </row>
    <row r="774" ht="27" customHeight="1">
      <c r="B774" s="538" t="s">
        <v>904</v>
      </c>
    </row>
    <row r="775" ht="27" customHeight="1">
      <c r="B775" s="538" t="s">
        <v>905</v>
      </c>
    </row>
    <row r="776" ht="27" customHeight="1">
      <c r="B776" s="538" t="s">
        <v>906</v>
      </c>
    </row>
    <row r="777" ht="27" customHeight="1">
      <c r="B777" s="538" t="s">
        <v>907</v>
      </c>
    </row>
    <row r="778" ht="27" customHeight="1">
      <c r="B778" s="538" t="s">
        <v>908</v>
      </c>
    </row>
    <row r="779" ht="27" customHeight="1">
      <c r="B779" s="538" t="s">
        <v>909</v>
      </c>
    </row>
    <row r="780" ht="27" customHeight="1">
      <c r="B780" s="538" t="s">
        <v>910</v>
      </c>
    </row>
    <row r="781" ht="27" customHeight="1">
      <c r="B781" s="538" t="s">
        <v>911</v>
      </c>
    </row>
    <row r="782" ht="27" customHeight="1">
      <c r="B782" s="538" t="s">
        <v>912</v>
      </c>
    </row>
    <row r="783" ht="27" customHeight="1">
      <c r="B783" s="538" t="s">
        <v>913</v>
      </c>
    </row>
    <row r="784" ht="27" customHeight="1">
      <c r="B784" s="538" t="s">
        <v>914</v>
      </c>
    </row>
    <row r="785" ht="27" customHeight="1">
      <c r="B785" s="538"/>
    </row>
    <row r="786" ht="27" customHeight="1">
      <c r="B786" s="538" t="s">
        <v>915</v>
      </c>
    </row>
    <row r="787" ht="27" customHeight="1">
      <c r="B787" s="538" t="s">
        <v>916</v>
      </c>
    </row>
    <row r="788" ht="27" customHeight="1">
      <c r="B788" s="538" t="s">
        <v>917</v>
      </c>
    </row>
    <row r="789" ht="27" customHeight="1">
      <c r="B789" s="538" t="s">
        <v>918</v>
      </c>
    </row>
    <row r="790" ht="27" customHeight="1">
      <c r="B790" s="538" t="s">
        <v>919</v>
      </c>
    </row>
    <row r="791" ht="27" customHeight="1">
      <c r="B791" s="538" t="s">
        <v>920</v>
      </c>
    </row>
    <row r="792" ht="27" customHeight="1">
      <c r="B792" s="538" t="s">
        <v>921</v>
      </c>
    </row>
    <row r="793" ht="27" customHeight="1">
      <c r="B793" s="538" t="s">
        <v>922</v>
      </c>
    </row>
    <row r="794" ht="27" customHeight="1">
      <c r="B794" s="538" t="s">
        <v>923</v>
      </c>
    </row>
    <row r="795" ht="27" customHeight="1">
      <c r="B795" s="538" t="s">
        <v>924</v>
      </c>
    </row>
    <row r="796" ht="27" customHeight="1">
      <c r="B796" s="538" t="s">
        <v>925</v>
      </c>
    </row>
    <row r="797" ht="27" customHeight="1">
      <c r="B797" s="538" t="s">
        <v>926</v>
      </c>
    </row>
    <row r="798" ht="27" customHeight="1">
      <c r="B798" s="538" t="s">
        <v>927</v>
      </c>
    </row>
    <row r="799" ht="27" customHeight="1">
      <c r="B799" s="538" t="s">
        <v>928</v>
      </c>
    </row>
    <row r="800" ht="27" customHeight="1">
      <c r="B800" s="538"/>
    </row>
    <row r="801" ht="27" customHeight="1">
      <c r="B801" s="538" t="s">
        <v>929</v>
      </c>
    </row>
    <row r="802" ht="27" customHeight="1">
      <c r="B802" s="538" t="s">
        <v>930</v>
      </c>
    </row>
    <row r="803" ht="27" customHeight="1">
      <c r="B803" s="538" t="s">
        <v>931</v>
      </c>
    </row>
    <row r="804" ht="27" customHeight="1">
      <c r="B804" s="538" t="s">
        <v>932</v>
      </c>
    </row>
    <row r="805" ht="27" customHeight="1">
      <c r="B805" s="538" t="s">
        <v>933</v>
      </c>
    </row>
    <row r="806" ht="27" customHeight="1">
      <c r="B806" s="538" t="s">
        <v>934</v>
      </c>
    </row>
    <row r="807" ht="27" customHeight="1">
      <c r="B807" s="538" t="s">
        <v>935</v>
      </c>
    </row>
    <row r="808" ht="27" customHeight="1">
      <c r="B808" s="538" t="s">
        <v>936</v>
      </c>
    </row>
    <row r="809" ht="27" customHeight="1">
      <c r="B809" s="538" t="s">
        <v>937</v>
      </c>
    </row>
    <row r="810" ht="27" customHeight="1">
      <c r="B810" s="538" t="s">
        <v>938</v>
      </c>
    </row>
    <row r="811" ht="27" customHeight="1">
      <c r="B811" s="538" t="s">
        <v>939</v>
      </c>
    </row>
    <row r="812" ht="27" customHeight="1">
      <c r="B812" s="538" t="s">
        <v>940</v>
      </c>
    </row>
    <row r="813" ht="27" customHeight="1">
      <c r="B813" s="538" t="s">
        <v>941</v>
      </c>
    </row>
    <row r="814" ht="27" customHeight="1">
      <c r="B814" s="538" t="s">
        <v>942</v>
      </c>
    </row>
    <row r="815" ht="27" customHeight="1">
      <c r="B815" s="538" t="s">
        <v>943</v>
      </c>
    </row>
    <row r="816" ht="27" customHeight="1">
      <c r="B816" s="538" t="s">
        <v>944</v>
      </c>
    </row>
    <row r="817" ht="27" customHeight="1">
      <c r="B817" s="538" t="s">
        <v>945</v>
      </c>
    </row>
    <row r="818" ht="27" customHeight="1">
      <c r="B818" s="538" t="s">
        <v>946</v>
      </c>
    </row>
    <row r="819" ht="27" customHeight="1">
      <c r="B819" s="538" t="s">
        <v>947</v>
      </c>
    </row>
    <row r="820" ht="27" customHeight="1">
      <c r="B820" s="538" t="s">
        <v>948</v>
      </c>
    </row>
    <row r="821" ht="27" customHeight="1">
      <c r="B821" s="538" t="s">
        <v>949</v>
      </c>
    </row>
    <row r="822" ht="27" customHeight="1">
      <c r="B822" s="538" t="s">
        <v>950</v>
      </c>
    </row>
    <row r="823" ht="27" customHeight="1">
      <c r="B823" s="538" t="s">
        <v>951</v>
      </c>
    </row>
    <row r="824" ht="27" customHeight="1">
      <c r="B824" s="538" t="s">
        <v>952</v>
      </c>
    </row>
    <row r="825" ht="27" customHeight="1">
      <c r="B825" s="538" t="s">
        <v>953</v>
      </c>
    </row>
    <row r="826" ht="27" customHeight="1">
      <c r="B826" s="538" t="s">
        <v>954</v>
      </c>
    </row>
    <row r="827" ht="27" customHeight="1">
      <c r="B827" s="538" t="s">
        <v>955</v>
      </c>
    </row>
    <row r="828" ht="27" customHeight="1">
      <c r="B828" s="538"/>
    </row>
    <row r="829" ht="27" customHeight="1">
      <c r="B829" s="538" t="s">
        <v>956</v>
      </c>
    </row>
    <row r="830" ht="27" customHeight="1">
      <c r="B830" s="538" t="s">
        <v>957</v>
      </c>
    </row>
    <row r="831" ht="27" customHeight="1">
      <c r="B831" s="538" t="s">
        <v>958</v>
      </c>
    </row>
    <row r="832" ht="27" customHeight="1">
      <c r="B832" s="538" t="s">
        <v>959</v>
      </c>
    </row>
    <row r="833" ht="27" customHeight="1">
      <c r="B833" s="538" t="s">
        <v>960</v>
      </c>
    </row>
    <row r="834" ht="27" customHeight="1">
      <c r="B834" s="538" t="s">
        <v>961</v>
      </c>
    </row>
    <row r="835" ht="27" customHeight="1">
      <c r="B835" s="538" t="s">
        <v>962</v>
      </c>
    </row>
    <row r="836" ht="27" customHeight="1">
      <c r="B836" s="538" t="s">
        <v>963</v>
      </c>
    </row>
    <row r="837" ht="27" customHeight="1">
      <c r="B837" s="538" t="s">
        <v>964</v>
      </c>
    </row>
    <row r="838" ht="27" customHeight="1">
      <c r="B838" s="538" t="s">
        <v>965</v>
      </c>
    </row>
    <row r="839" ht="27" customHeight="1">
      <c r="B839" s="538" t="s">
        <v>966</v>
      </c>
    </row>
    <row r="840" ht="27" customHeight="1">
      <c r="B840" s="538" t="s">
        <v>967</v>
      </c>
    </row>
    <row r="841" ht="27" customHeight="1">
      <c r="B841" s="538" t="s">
        <v>968</v>
      </c>
    </row>
    <row r="842" ht="27" customHeight="1">
      <c r="B842" s="538" t="s">
        <v>969</v>
      </c>
    </row>
    <row r="843" ht="27" customHeight="1">
      <c r="B843" s="538" t="s">
        <v>970</v>
      </c>
    </row>
    <row r="844" ht="27" customHeight="1">
      <c r="B844" s="538" t="s">
        <v>971</v>
      </c>
    </row>
    <row r="845" ht="27" customHeight="1">
      <c r="B845" s="538" t="s">
        <v>972</v>
      </c>
    </row>
    <row r="846" ht="27" customHeight="1">
      <c r="B846" s="538" t="s">
        <v>973</v>
      </c>
    </row>
    <row r="847" ht="27" customHeight="1">
      <c r="B847" s="538" t="s">
        <v>974</v>
      </c>
    </row>
    <row r="848" ht="27" customHeight="1">
      <c r="B848" s="538" t="s">
        <v>975</v>
      </c>
    </row>
    <row r="849" ht="27" customHeight="1">
      <c r="B849" s="538" t="s">
        <v>976</v>
      </c>
    </row>
    <row r="850" ht="27" customHeight="1">
      <c r="B850" s="538" t="s">
        <v>977</v>
      </c>
    </row>
    <row r="851" ht="27" customHeight="1">
      <c r="B851" s="538" t="s">
        <v>978</v>
      </c>
    </row>
    <row r="852" ht="27" customHeight="1">
      <c r="B852" s="538"/>
    </row>
    <row r="853" ht="27" customHeight="1">
      <c r="B853" s="538" t="s">
        <v>979</v>
      </c>
    </row>
    <row r="854" ht="27" customHeight="1">
      <c r="B854" s="538" t="s">
        <v>980</v>
      </c>
    </row>
    <row r="855" ht="27" customHeight="1">
      <c r="B855" s="538" t="s">
        <v>981</v>
      </c>
    </row>
    <row r="856" ht="27" customHeight="1">
      <c r="B856" s="538" t="s">
        <v>982</v>
      </c>
    </row>
    <row r="857" ht="27" customHeight="1">
      <c r="B857" s="538" t="s">
        <v>983</v>
      </c>
    </row>
    <row r="858" ht="27" customHeight="1">
      <c r="B858" s="538" t="s">
        <v>984</v>
      </c>
    </row>
    <row r="859" ht="27" customHeight="1">
      <c r="B859" s="538" t="s">
        <v>985</v>
      </c>
    </row>
    <row r="860" ht="27" customHeight="1">
      <c r="B860" s="538" t="s">
        <v>986</v>
      </c>
    </row>
    <row r="861" ht="27" customHeight="1">
      <c r="B861" s="538" t="s">
        <v>987</v>
      </c>
    </row>
    <row r="862" ht="27" customHeight="1">
      <c r="B862" s="538" t="s">
        <v>988</v>
      </c>
    </row>
    <row r="863" ht="27" customHeight="1">
      <c r="B863" s="538" t="s">
        <v>989</v>
      </c>
    </row>
    <row r="864" ht="27" customHeight="1">
      <c r="B864" s="538" t="s">
        <v>990</v>
      </c>
    </row>
    <row r="865" ht="27" customHeight="1">
      <c r="B865" s="538" t="s">
        <v>991</v>
      </c>
    </row>
    <row r="866" ht="27" customHeight="1">
      <c r="B866" s="538"/>
    </row>
    <row r="867" ht="27" customHeight="1">
      <c r="B867" s="538" t="s">
        <v>992</v>
      </c>
    </row>
    <row r="868" ht="27" customHeight="1">
      <c r="B868" s="538" t="s">
        <v>993</v>
      </c>
    </row>
    <row r="869" ht="27" customHeight="1">
      <c r="B869" s="538" t="s">
        <v>994</v>
      </c>
    </row>
    <row r="870" ht="27" customHeight="1">
      <c r="B870" s="538" t="s">
        <v>995</v>
      </c>
    </row>
    <row r="871" ht="27" customHeight="1">
      <c r="B871" s="538" t="s">
        <v>996</v>
      </c>
    </row>
    <row r="872" ht="27" customHeight="1">
      <c r="B872" s="538" t="s">
        <v>997</v>
      </c>
    </row>
    <row r="873" ht="27" customHeight="1">
      <c r="B873" s="538" t="s">
        <v>998</v>
      </c>
    </row>
    <row r="874" ht="27" customHeight="1">
      <c r="B874" s="538" t="s">
        <v>999</v>
      </c>
    </row>
    <row r="875" ht="27" customHeight="1">
      <c r="B875" s="538" t="s">
        <v>1000</v>
      </c>
    </row>
    <row r="876" ht="27" customHeight="1">
      <c r="B876" s="538" t="s">
        <v>1001</v>
      </c>
    </row>
    <row r="877" ht="27" customHeight="1">
      <c r="B877" s="538" t="s">
        <v>1002</v>
      </c>
    </row>
    <row r="878" ht="27" customHeight="1">
      <c r="B878" s="538" t="s">
        <v>1003</v>
      </c>
    </row>
    <row r="879" ht="27" customHeight="1">
      <c r="B879" s="538" t="s">
        <v>1004</v>
      </c>
    </row>
    <row r="880" ht="27" customHeight="1">
      <c r="B880" s="538" t="s">
        <v>1005</v>
      </c>
    </row>
    <row r="881" ht="27" customHeight="1">
      <c r="B881" s="538" t="s">
        <v>1006</v>
      </c>
    </row>
    <row r="882" ht="27" customHeight="1">
      <c r="B882" s="538" t="s">
        <v>1007</v>
      </c>
    </row>
    <row r="883" ht="27" customHeight="1">
      <c r="B883" s="538" t="s">
        <v>1008</v>
      </c>
    </row>
    <row r="884" ht="27" customHeight="1">
      <c r="B884" s="538" t="s">
        <v>1009</v>
      </c>
    </row>
    <row r="885" ht="27" customHeight="1">
      <c r="B885" s="538" t="s">
        <v>1010</v>
      </c>
    </row>
    <row r="886" ht="27" customHeight="1">
      <c r="B886" s="538"/>
    </row>
    <row r="887" ht="27" customHeight="1">
      <c r="B887" s="538" t="s">
        <v>1011</v>
      </c>
    </row>
    <row r="888" ht="27" customHeight="1">
      <c r="B888" s="538" t="s">
        <v>1012</v>
      </c>
    </row>
    <row r="889" ht="27" customHeight="1">
      <c r="B889" s="538" t="s">
        <v>1013</v>
      </c>
    </row>
    <row r="890" ht="27" customHeight="1">
      <c r="B890" s="538" t="s">
        <v>1014</v>
      </c>
    </row>
    <row r="891" ht="27" customHeight="1">
      <c r="B891" s="538" t="s">
        <v>1015</v>
      </c>
    </row>
    <row r="892" ht="27" customHeight="1">
      <c r="B892" s="538" t="s">
        <v>1016</v>
      </c>
    </row>
    <row r="893" ht="27" customHeight="1">
      <c r="B893" s="538" t="s">
        <v>1017</v>
      </c>
    </row>
    <row r="894" ht="27" customHeight="1">
      <c r="B894" s="538" t="s">
        <v>1018</v>
      </c>
    </row>
    <row r="895" ht="27" customHeight="1">
      <c r="B895" s="538" t="s">
        <v>1019</v>
      </c>
    </row>
    <row r="896" ht="27" customHeight="1">
      <c r="B896" s="538" t="s">
        <v>1020</v>
      </c>
    </row>
    <row r="897" ht="27" customHeight="1">
      <c r="B897" s="538" t="s">
        <v>1021</v>
      </c>
    </row>
    <row r="898" ht="27" customHeight="1">
      <c r="B898" s="538" t="s">
        <v>1022</v>
      </c>
    </row>
    <row r="899" ht="27" customHeight="1">
      <c r="B899" s="538" t="s">
        <v>1023</v>
      </c>
    </row>
    <row r="900" ht="27" customHeight="1">
      <c r="B900" s="538" t="s">
        <v>1024</v>
      </c>
    </row>
    <row r="901" ht="27" customHeight="1">
      <c r="B901" s="538" t="s">
        <v>1025</v>
      </c>
    </row>
    <row r="902" ht="27" customHeight="1">
      <c r="B902" s="538" t="s">
        <v>1026</v>
      </c>
    </row>
    <row r="903" ht="27" customHeight="1">
      <c r="B903" s="538" t="s">
        <v>1027</v>
      </c>
    </row>
    <row r="904" ht="27" customHeight="1">
      <c r="B904" s="538" t="s">
        <v>1028</v>
      </c>
    </row>
    <row r="905" ht="27" customHeight="1">
      <c r="B905" s="538" t="s">
        <v>1029</v>
      </c>
    </row>
    <row r="906" ht="27" customHeight="1">
      <c r="B906" s="538" t="s">
        <v>1030</v>
      </c>
    </row>
    <row r="907" ht="27" customHeight="1">
      <c r="B907" s="538" t="s">
        <v>1031</v>
      </c>
    </row>
    <row r="908" ht="27" customHeight="1">
      <c r="B908" s="538" t="s">
        <v>1032</v>
      </c>
    </row>
    <row r="909" ht="27" customHeight="1">
      <c r="B909" s="538" t="s">
        <v>1033</v>
      </c>
    </row>
    <row r="910" ht="27" customHeight="1">
      <c r="B910" s="538" t="s">
        <v>1034</v>
      </c>
    </row>
    <row r="911" ht="27" customHeight="1">
      <c r="B911" s="538" t="s">
        <v>1035</v>
      </c>
    </row>
    <row r="912" ht="27" customHeight="1">
      <c r="B912" s="538" t="s">
        <v>1036</v>
      </c>
    </row>
    <row r="913" ht="27" customHeight="1">
      <c r="B913" s="538" t="s">
        <v>1037</v>
      </c>
    </row>
    <row r="914" ht="27" customHeight="1">
      <c r="B914" s="538" t="s">
        <v>1038</v>
      </c>
    </row>
    <row r="915" ht="27" customHeight="1">
      <c r="B915" s="538" t="s">
        <v>1039</v>
      </c>
    </row>
    <row r="916" ht="27" customHeight="1">
      <c r="B916" s="538" t="s">
        <v>1040</v>
      </c>
    </row>
    <row r="917" ht="27" customHeight="1">
      <c r="B917" s="538" t="s">
        <v>1041</v>
      </c>
    </row>
    <row r="918" ht="27" customHeight="1">
      <c r="B918" s="538" t="s">
        <v>1042</v>
      </c>
    </row>
    <row r="919" ht="27" customHeight="1">
      <c r="B919" s="538" t="s">
        <v>1043</v>
      </c>
    </row>
    <row r="920" ht="27" customHeight="1">
      <c r="B920" s="538" t="s">
        <v>1044</v>
      </c>
    </row>
    <row r="921" ht="27" customHeight="1">
      <c r="B921" s="538" t="s">
        <v>1045</v>
      </c>
    </row>
    <row r="922" ht="27" customHeight="1">
      <c r="B922" s="538" t="s">
        <v>1046</v>
      </c>
    </row>
    <row r="923" ht="27" customHeight="1">
      <c r="B923" s="538" t="s">
        <v>1047</v>
      </c>
    </row>
    <row r="924" ht="27" customHeight="1">
      <c r="B924" s="538" t="s">
        <v>1048</v>
      </c>
    </row>
    <row r="925" ht="27" customHeight="1">
      <c r="B925" s="538" t="s">
        <v>1049</v>
      </c>
    </row>
    <row r="926" ht="27" customHeight="1">
      <c r="B926" s="538" t="s">
        <v>1050</v>
      </c>
    </row>
    <row r="927" ht="27" customHeight="1">
      <c r="B927" s="538" t="s">
        <v>1051</v>
      </c>
    </row>
    <row r="928" ht="27" customHeight="1">
      <c r="B928" s="538" t="s">
        <v>1052</v>
      </c>
    </row>
    <row r="929" ht="27" customHeight="1">
      <c r="B929" s="538" t="s">
        <v>1053</v>
      </c>
    </row>
    <row r="930" ht="27" customHeight="1">
      <c r="B930" s="538" t="s">
        <v>1054</v>
      </c>
    </row>
    <row r="931" ht="27" customHeight="1">
      <c r="B931" s="538" t="s">
        <v>1055</v>
      </c>
    </row>
    <row r="932" ht="27" customHeight="1">
      <c r="B932" s="538" t="s">
        <v>1056</v>
      </c>
    </row>
    <row r="933" ht="27" customHeight="1">
      <c r="B933" s="538"/>
    </row>
    <row r="934" ht="27" customHeight="1">
      <c r="B934" s="538" t="s">
        <v>1057</v>
      </c>
    </row>
    <row r="935" ht="27" customHeight="1">
      <c r="B935" s="538" t="s">
        <v>1058</v>
      </c>
    </row>
    <row r="936" ht="27" customHeight="1">
      <c r="B936" s="538" t="s">
        <v>1059</v>
      </c>
    </row>
    <row r="937" ht="27" customHeight="1">
      <c r="B937" s="538" t="s">
        <v>1060</v>
      </c>
    </row>
    <row r="938" ht="27" customHeight="1">
      <c r="B938" s="538" t="s">
        <v>1061</v>
      </c>
    </row>
    <row r="939" ht="27" customHeight="1">
      <c r="B939" s="538" t="s">
        <v>1062</v>
      </c>
    </row>
    <row r="940" ht="27" customHeight="1">
      <c r="B940" s="538" t="s">
        <v>1063</v>
      </c>
    </row>
    <row r="941" ht="27" customHeight="1">
      <c r="B941" s="538" t="s">
        <v>1064</v>
      </c>
    </row>
    <row r="942" ht="27" customHeight="1">
      <c r="B942" s="538" t="s">
        <v>1065</v>
      </c>
    </row>
    <row r="943" ht="27" customHeight="1">
      <c r="B943" s="538" t="s">
        <v>1066</v>
      </c>
    </row>
    <row r="944" ht="27" customHeight="1">
      <c r="B944" s="538" t="s">
        <v>1067</v>
      </c>
    </row>
    <row r="945" ht="27" customHeight="1">
      <c r="B945" s="538" t="s">
        <v>1068</v>
      </c>
    </row>
    <row r="946" ht="27" customHeight="1">
      <c r="B946" s="538" t="s">
        <v>1069</v>
      </c>
    </row>
    <row r="947" ht="27" customHeight="1">
      <c r="B947" s="538" t="s">
        <v>1070</v>
      </c>
    </row>
    <row r="948" ht="27" customHeight="1">
      <c r="B948" s="538" t="s">
        <v>1071</v>
      </c>
    </row>
    <row r="949" ht="27" customHeight="1">
      <c r="B949" s="538" t="s">
        <v>1072</v>
      </c>
    </row>
    <row r="950" ht="27" customHeight="1">
      <c r="B950" s="538" t="s">
        <v>1073</v>
      </c>
    </row>
    <row r="951" ht="27" customHeight="1">
      <c r="B951" s="538" t="s">
        <v>1074</v>
      </c>
    </row>
    <row r="952" ht="27" customHeight="1">
      <c r="B952" s="538" t="s">
        <v>1075</v>
      </c>
    </row>
    <row r="953" ht="27" customHeight="1">
      <c r="B953" s="538" t="s">
        <v>1076</v>
      </c>
    </row>
    <row r="954" ht="27" customHeight="1">
      <c r="B954" s="538" t="s">
        <v>1077</v>
      </c>
    </row>
    <row r="955" ht="27" customHeight="1">
      <c r="B955" s="538" t="s">
        <v>1078</v>
      </c>
    </row>
    <row r="956" ht="27" customHeight="1">
      <c r="B956" s="538" t="s">
        <v>1079</v>
      </c>
    </row>
    <row r="957" ht="27" customHeight="1">
      <c r="B957" s="538" t="s">
        <v>1080</v>
      </c>
    </row>
    <row r="958" ht="27" customHeight="1">
      <c r="B958" s="538" t="s">
        <v>1081</v>
      </c>
    </row>
    <row r="959" ht="27" customHeight="1">
      <c r="B959" s="538" t="s">
        <v>1082</v>
      </c>
    </row>
    <row r="960" ht="27" customHeight="1">
      <c r="B960" s="538" t="s">
        <v>1083</v>
      </c>
    </row>
    <row r="961" ht="27" customHeight="1">
      <c r="B961" s="538" t="s">
        <v>1084</v>
      </c>
    </row>
    <row r="962" ht="27" customHeight="1">
      <c r="B962" s="538" t="s">
        <v>1085</v>
      </c>
    </row>
    <row r="963" ht="27" customHeight="1">
      <c r="B963" s="538" t="s">
        <v>1086</v>
      </c>
    </row>
    <row r="964" ht="27" customHeight="1">
      <c r="B964" s="538" t="s">
        <v>1087</v>
      </c>
    </row>
    <row r="965" ht="27" customHeight="1">
      <c r="B965" s="538" t="s">
        <v>1088</v>
      </c>
    </row>
    <row r="966" ht="27" customHeight="1">
      <c r="B966" s="538"/>
    </row>
    <row r="967" ht="27" customHeight="1">
      <c r="B967" s="538" t="s">
        <v>1089</v>
      </c>
    </row>
    <row r="968" ht="27" customHeight="1">
      <c r="B968" s="538" t="s">
        <v>1090</v>
      </c>
    </row>
    <row r="969" ht="27" customHeight="1">
      <c r="B969" s="538" t="s">
        <v>1091</v>
      </c>
    </row>
    <row r="970" ht="27" customHeight="1">
      <c r="B970" s="538" t="s">
        <v>1092</v>
      </c>
    </row>
    <row r="971" ht="27" customHeight="1">
      <c r="B971" s="538" t="s">
        <v>1093</v>
      </c>
    </row>
    <row r="972" ht="27" customHeight="1">
      <c r="B972" s="538" t="s">
        <v>1094</v>
      </c>
    </row>
    <row r="973" ht="27" customHeight="1">
      <c r="B973" s="538" t="s">
        <v>1095</v>
      </c>
    </row>
    <row r="974" ht="27" customHeight="1">
      <c r="B974" s="538" t="s">
        <v>1096</v>
      </c>
    </row>
    <row r="975" ht="27" customHeight="1">
      <c r="B975" s="538" t="s">
        <v>1097</v>
      </c>
    </row>
    <row r="976" ht="27" customHeight="1">
      <c r="B976" s="538" t="s">
        <v>1098</v>
      </c>
    </row>
    <row r="977" ht="27" customHeight="1">
      <c r="B977" s="538" t="s">
        <v>1099</v>
      </c>
    </row>
    <row r="978" ht="27" customHeight="1">
      <c r="B978" s="538" t="s">
        <v>1100</v>
      </c>
    </row>
    <row r="979" ht="27" customHeight="1">
      <c r="B979" s="538" t="s">
        <v>1101</v>
      </c>
    </row>
    <row r="980" ht="27" customHeight="1">
      <c r="B980" s="538" t="s">
        <v>1102</v>
      </c>
    </row>
    <row r="981" ht="27" customHeight="1">
      <c r="B981" s="538" t="s">
        <v>1103</v>
      </c>
    </row>
    <row r="982" ht="27" customHeight="1">
      <c r="B982" s="538" t="s">
        <v>1104</v>
      </c>
    </row>
    <row r="983" ht="27" customHeight="1">
      <c r="B983" s="538" t="s">
        <v>1105</v>
      </c>
    </row>
    <row r="984" ht="27" customHeight="1">
      <c r="B984" s="538" t="s">
        <v>1106</v>
      </c>
    </row>
    <row r="985" ht="27" customHeight="1">
      <c r="B985" s="538" t="s">
        <v>1107</v>
      </c>
    </row>
    <row r="986" ht="27" customHeight="1">
      <c r="B986" s="538" t="s">
        <v>1108</v>
      </c>
    </row>
    <row r="987" ht="27" customHeight="1">
      <c r="B987" s="538" t="s">
        <v>1109</v>
      </c>
    </row>
    <row r="988" ht="27" customHeight="1">
      <c r="B988" s="538" t="s">
        <v>1110</v>
      </c>
    </row>
    <row r="989" ht="27" customHeight="1">
      <c r="B989" s="538" t="s">
        <v>1111</v>
      </c>
    </row>
    <row r="990" ht="27" customHeight="1">
      <c r="B990" s="538" t="s">
        <v>1112</v>
      </c>
    </row>
    <row r="991" ht="27" customHeight="1">
      <c r="B991" s="538" t="s">
        <v>1113</v>
      </c>
    </row>
    <row r="992" ht="27" customHeight="1">
      <c r="B992" s="538" t="s">
        <v>1114</v>
      </c>
    </row>
    <row r="993" ht="27" customHeight="1">
      <c r="B993" s="538" t="s">
        <v>1115</v>
      </c>
    </row>
    <row r="994" ht="27" customHeight="1">
      <c r="B994" s="538"/>
    </row>
    <row r="995" ht="27" customHeight="1">
      <c r="B995" s="538" t="s">
        <v>1116</v>
      </c>
    </row>
    <row r="996" ht="27" customHeight="1">
      <c r="B996" s="538" t="s">
        <v>1117</v>
      </c>
    </row>
    <row r="997" ht="27" customHeight="1">
      <c r="B997" s="538" t="s">
        <v>1118</v>
      </c>
    </row>
    <row r="998" ht="27" customHeight="1">
      <c r="B998" s="538" t="s">
        <v>1119</v>
      </c>
    </row>
    <row r="999" ht="27" customHeight="1">
      <c r="B999" s="538" t="s">
        <v>1120</v>
      </c>
    </row>
    <row r="1000" ht="27" customHeight="1">
      <c r="B1000" s="538" t="s">
        <v>1121</v>
      </c>
    </row>
    <row r="1001" ht="27" customHeight="1">
      <c r="B1001" s="538" t="s">
        <v>1122</v>
      </c>
    </row>
    <row r="1002" ht="27" customHeight="1">
      <c r="B1002" s="538" t="s">
        <v>1123</v>
      </c>
    </row>
    <row r="1003" ht="27" customHeight="1">
      <c r="B1003" s="538" t="s">
        <v>1124</v>
      </c>
    </row>
    <row r="1004" ht="27" customHeight="1">
      <c r="B1004" s="538" t="s">
        <v>1125</v>
      </c>
    </row>
    <row r="1005" ht="27" customHeight="1">
      <c r="B1005" s="538" t="s">
        <v>1126</v>
      </c>
    </row>
    <row r="1006" ht="27" customHeight="1">
      <c r="B1006" s="538" t="s">
        <v>1127</v>
      </c>
    </row>
    <row r="1007" ht="27" customHeight="1">
      <c r="B1007" s="538" t="s">
        <v>1128</v>
      </c>
    </row>
    <row r="1008" ht="27" customHeight="1">
      <c r="B1008" s="538" t="s">
        <v>1129</v>
      </c>
    </row>
    <row r="1009" ht="27" customHeight="1">
      <c r="B1009" s="538" t="s">
        <v>1130</v>
      </c>
    </row>
    <row r="1010" ht="27" customHeight="1">
      <c r="B1010" s="538" t="s">
        <v>1131</v>
      </c>
    </row>
    <row r="1011" ht="27" customHeight="1">
      <c r="B1011" s="538" t="s">
        <v>1132</v>
      </c>
    </row>
    <row r="1012" ht="27" customHeight="1">
      <c r="B1012" s="538" t="s">
        <v>1133</v>
      </c>
    </row>
    <row r="1013" ht="27" customHeight="1">
      <c r="B1013" s="538" t="s">
        <v>1134</v>
      </c>
    </row>
    <row r="1014" ht="27" customHeight="1">
      <c r="B1014" s="538" t="s">
        <v>1135</v>
      </c>
    </row>
    <row r="1015" ht="27" customHeight="1">
      <c r="B1015" s="538" t="s">
        <v>1136</v>
      </c>
    </row>
    <row r="1016" ht="27" customHeight="1">
      <c r="B1016" s="538" t="s">
        <v>1137</v>
      </c>
    </row>
    <row r="1017" ht="27" customHeight="1">
      <c r="B1017" s="538" t="s">
        <v>1138</v>
      </c>
    </row>
    <row r="1018" ht="27" customHeight="1">
      <c r="B1018" s="538" t="s">
        <v>1139</v>
      </c>
    </row>
    <row r="1019" ht="27" customHeight="1">
      <c r="B1019" s="538" t="s">
        <v>1140</v>
      </c>
    </row>
    <row r="1020" ht="27" customHeight="1">
      <c r="B1020" s="538" t="s">
        <v>1141</v>
      </c>
    </row>
    <row r="1021" ht="27" customHeight="1">
      <c r="B1021" s="538" t="s">
        <v>1142</v>
      </c>
    </row>
    <row r="1022" ht="27" customHeight="1">
      <c r="B1022" s="538"/>
    </row>
    <row r="1023" ht="27" customHeight="1">
      <c r="B1023" s="538" t="s">
        <v>1143</v>
      </c>
    </row>
    <row r="1024" ht="27" customHeight="1">
      <c r="B1024" s="538" t="s">
        <v>1144</v>
      </c>
    </row>
    <row r="1025" ht="27" customHeight="1">
      <c r="B1025" s="538" t="s">
        <v>1145</v>
      </c>
    </row>
    <row r="1026" ht="27" customHeight="1">
      <c r="B1026" s="538" t="s">
        <v>1146</v>
      </c>
    </row>
    <row r="1027" ht="27" customHeight="1">
      <c r="B1027" s="538" t="s">
        <v>1147</v>
      </c>
    </row>
    <row r="1028" ht="27" customHeight="1">
      <c r="B1028" s="538" t="s">
        <v>1148</v>
      </c>
    </row>
    <row r="1029" ht="27" customHeight="1">
      <c r="B1029" s="538" t="s">
        <v>1149</v>
      </c>
    </row>
    <row r="1030" ht="27" customHeight="1">
      <c r="B1030" s="538" t="s">
        <v>1150</v>
      </c>
    </row>
    <row r="1031" ht="27" customHeight="1">
      <c r="B1031" s="538" t="s">
        <v>1151</v>
      </c>
    </row>
    <row r="1032" ht="27" customHeight="1">
      <c r="B1032" s="538" t="s">
        <v>1152</v>
      </c>
    </row>
    <row r="1033" ht="27" customHeight="1">
      <c r="B1033" s="538" t="s">
        <v>1153</v>
      </c>
    </row>
    <row r="1034" ht="27" customHeight="1">
      <c r="B1034" s="538" t="s">
        <v>1154</v>
      </c>
    </row>
    <row r="1035" ht="27" customHeight="1">
      <c r="B1035" s="538" t="s">
        <v>1155</v>
      </c>
    </row>
    <row r="1036" ht="27" customHeight="1">
      <c r="B1036" s="538" t="s">
        <v>1156</v>
      </c>
    </row>
    <row r="1037" ht="27" customHeight="1">
      <c r="B1037" s="538" t="s">
        <v>1157</v>
      </c>
    </row>
    <row r="1038" ht="27" customHeight="1">
      <c r="B1038" s="538" t="s">
        <v>1158</v>
      </c>
    </row>
    <row r="1039" ht="27" customHeight="1">
      <c r="B1039" s="538" t="s">
        <v>1159</v>
      </c>
    </row>
    <row r="1040" ht="27" customHeight="1">
      <c r="B1040" s="538" t="s">
        <v>1160</v>
      </c>
    </row>
    <row r="1041" ht="27" customHeight="1">
      <c r="B1041" s="538" t="s">
        <v>1161</v>
      </c>
    </row>
    <row r="1042" ht="27" customHeight="1">
      <c r="B1042" s="538"/>
    </row>
    <row r="1043" ht="27" customHeight="1">
      <c r="B1043" s="538" t="s">
        <v>1162</v>
      </c>
    </row>
    <row r="1044" ht="27" customHeight="1">
      <c r="B1044" s="538" t="s">
        <v>1163</v>
      </c>
    </row>
    <row r="1045" ht="27" customHeight="1">
      <c r="B1045" s="538" t="s">
        <v>1164</v>
      </c>
    </row>
    <row r="1046" ht="27" customHeight="1">
      <c r="B1046" s="538" t="s">
        <v>1165</v>
      </c>
    </row>
    <row r="1047" ht="27" customHeight="1">
      <c r="B1047" s="538" t="s">
        <v>1166</v>
      </c>
    </row>
    <row r="1048" ht="27" customHeight="1">
      <c r="B1048" s="538" t="s">
        <v>1167</v>
      </c>
    </row>
    <row r="1049" ht="27" customHeight="1">
      <c r="B1049" s="538" t="s">
        <v>1168</v>
      </c>
    </row>
    <row r="1050" ht="27" customHeight="1">
      <c r="B1050" s="538" t="s">
        <v>1169</v>
      </c>
    </row>
    <row r="1051" ht="27" customHeight="1">
      <c r="B1051" s="538" t="s">
        <v>1170</v>
      </c>
    </row>
    <row r="1052" ht="27" customHeight="1">
      <c r="B1052" s="538" t="s">
        <v>1171</v>
      </c>
    </row>
    <row r="1053" ht="27" customHeight="1">
      <c r="B1053" s="538" t="s">
        <v>1172</v>
      </c>
    </row>
    <row r="1054" ht="27" customHeight="1">
      <c r="B1054" s="538" t="s">
        <v>1173</v>
      </c>
    </row>
    <row r="1055" ht="27" customHeight="1">
      <c r="B1055" s="538" t="s">
        <v>1174</v>
      </c>
    </row>
    <row r="1056" ht="27" customHeight="1">
      <c r="B1056" s="538" t="s">
        <v>1175</v>
      </c>
    </row>
    <row r="1057" ht="27" customHeight="1">
      <c r="B1057" s="538" t="s">
        <v>1176</v>
      </c>
    </row>
    <row r="1058" ht="27" customHeight="1">
      <c r="B1058" s="538"/>
    </row>
    <row r="1059" ht="27" customHeight="1">
      <c r="B1059" s="538" t="s">
        <v>1177</v>
      </c>
    </row>
    <row r="1060" ht="27" customHeight="1">
      <c r="B1060" s="538" t="s">
        <v>1178</v>
      </c>
    </row>
    <row r="1061" ht="27" customHeight="1">
      <c r="B1061" s="538" t="s">
        <v>1179</v>
      </c>
    </row>
    <row r="1062" ht="27" customHeight="1">
      <c r="B1062" s="538" t="s">
        <v>1180</v>
      </c>
    </row>
    <row r="1063" ht="27" customHeight="1">
      <c r="B1063" s="538" t="s">
        <v>1181</v>
      </c>
    </row>
    <row r="1064" ht="27" customHeight="1">
      <c r="B1064" s="538" t="s">
        <v>1182</v>
      </c>
    </row>
    <row r="1065" ht="27" customHeight="1">
      <c r="B1065" s="538" t="s">
        <v>1183</v>
      </c>
    </row>
    <row r="1066" ht="27" customHeight="1">
      <c r="B1066" s="538" t="s">
        <v>1184</v>
      </c>
    </row>
    <row r="1067" ht="27" customHeight="1">
      <c r="B1067" s="538" t="s">
        <v>1185</v>
      </c>
    </row>
    <row r="1068" ht="27" customHeight="1">
      <c r="B1068" s="538" t="s">
        <v>1186</v>
      </c>
    </row>
    <row r="1069" ht="27" customHeight="1">
      <c r="B1069" s="538" t="s">
        <v>1187</v>
      </c>
    </row>
    <row r="1070" ht="27" customHeight="1">
      <c r="B1070" s="538" t="s">
        <v>1188</v>
      </c>
    </row>
    <row r="1071" ht="27" customHeight="1">
      <c r="B1071" s="538" t="s">
        <v>1189</v>
      </c>
    </row>
    <row r="1072" ht="27" customHeight="1">
      <c r="B1072" s="538" t="s">
        <v>1190</v>
      </c>
    </row>
    <row r="1073" ht="27" customHeight="1">
      <c r="B1073" s="538" t="s">
        <v>1191</v>
      </c>
    </row>
    <row r="1074" ht="27" customHeight="1">
      <c r="B1074" s="538" t="s">
        <v>1192</v>
      </c>
    </row>
    <row r="1075" ht="27" customHeight="1">
      <c r="B1075" s="538" t="s">
        <v>1193</v>
      </c>
    </row>
    <row r="1076" ht="27" customHeight="1">
      <c r="B1076" s="538" t="s">
        <v>1194</v>
      </c>
    </row>
    <row r="1077" ht="27" customHeight="1">
      <c r="B1077" s="538" t="s">
        <v>1195</v>
      </c>
    </row>
    <row r="1078" ht="27" customHeight="1">
      <c r="B1078" s="538" t="s">
        <v>1196</v>
      </c>
    </row>
    <row r="1079" ht="27" customHeight="1">
      <c r="B1079" s="538" t="s">
        <v>1197</v>
      </c>
    </row>
    <row r="1080" ht="27" customHeight="1">
      <c r="B1080" s="538" t="s">
        <v>1198</v>
      </c>
    </row>
    <row r="1081" ht="27" customHeight="1">
      <c r="B1081" s="538" t="s">
        <v>1199</v>
      </c>
    </row>
    <row r="1082" ht="27" customHeight="1">
      <c r="B1082" s="538" t="s">
        <v>1200</v>
      </c>
    </row>
    <row r="1083" ht="27" customHeight="1">
      <c r="B1083" s="538" t="s">
        <v>1201</v>
      </c>
    </row>
    <row r="1084" ht="27" customHeight="1">
      <c r="B1084" s="538" t="s">
        <v>1202</v>
      </c>
    </row>
    <row r="1085" ht="27" customHeight="1">
      <c r="B1085" s="538" t="s">
        <v>1203</v>
      </c>
    </row>
    <row r="1086" ht="27" customHeight="1">
      <c r="B1086" s="538" t="s">
        <v>1204</v>
      </c>
    </row>
    <row r="1087" ht="27" customHeight="1">
      <c r="B1087" s="538" t="s">
        <v>1205</v>
      </c>
    </row>
    <row r="1088" ht="27" customHeight="1">
      <c r="B1088" s="538" t="s">
        <v>1206</v>
      </c>
    </row>
    <row r="1089" ht="27" customHeight="1">
      <c r="B1089" s="538"/>
    </row>
    <row r="1090" ht="27" customHeight="1">
      <c r="B1090" s="538" t="s">
        <v>1207</v>
      </c>
    </row>
    <row r="1091" ht="27" customHeight="1">
      <c r="B1091" s="538" t="s">
        <v>1208</v>
      </c>
    </row>
    <row r="1092" ht="27" customHeight="1">
      <c r="B1092" s="538" t="s">
        <v>1209</v>
      </c>
    </row>
    <row r="1093" ht="27" customHeight="1">
      <c r="B1093" s="538" t="s">
        <v>1210</v>
      </c>
    </row>
    <row r="1094" ht="27" customHeight="1">
      <c r="B1094" s="538" t="s">
        <v>1211</v>
      </c>
    </row>
    <row r="1095" ht="27" customHeight="1">
      <c r="B1095" s="538" t="s">
        <v>1212</v>
      </c>
    </row>
    <row r="1096" ht="27" customHeight="1">
      <c r="B1096" s="538" t="s">
        <v>1213</v>
      </c>
    </row>
    <row r="1097" ht="27" customHeight="1">
      <c r="B1097" s="538" t="s">
        <v>1214</v>
      </c>
    </row>
    <row r="1098" ht="27" customHeight="1">
      <c r="B1098" s="538" t="s">
        <v>1215</v>
      </c>
    </row>
    <row r="1099" ht="27" customHeight="1">
      <c r="B1099" s="538" t="s">
        <v>1216</v>
      </c>
    </row>
    <row r="1100" ht="27" customHeight="1">
      <c r="B1100" s="538" t="s">
        <v>1217</v>
      </c>
    </row>
    <row r="1101" ht="27" customHeight="1">
      <c r="B1101" s="538" t="s">
        <v>1218</v>
      </c>
    </row>
    <row r="1102" ht="27" customHeight="1">
      <c r="B1102" s="538" t="s">
        <v>1219</v>
      </c>
    </row>
    <row r="1103" ht="27" customHeight="1">
      <c r="B1103" s="538" t="s">
        <v>1220</v>
      </c>
    </row>
    <row r="1104" ht="27" customHeight="1">
      <c r="B1104" s="538" t="s">
        <v>1271</v>
      </c>
    </row>
    <row r="1105" ht="27" customHeight="1">
      <c r="B1105" s="538" t="s">
        <v>1272</v>
      </c>
    </row>
    <row r="1106" ht="27" customHeight="1">
      <c r="B1106" s="538" t="s">
        <v>1273</v>
      </c>
    </row>
    <row r="1107" ht="27" customHeight="1">
      <c r="B1107" s="538" t="s">
        <v>1274</v>
      </c>
    </row>
    <row r="1108" ht="27" customHeight="1">
      <c r="B1108" s="538" t="s">
        <v>1275</v>
      </c>
    </row>
    <row r="1109" ht="27" customHeight="1">
      <c r="B1109" s="538" t="s">
        <v>1276</v>
      </c>
    </row>
    <row r="1110" ht="27" customHeight="1">
      <c r="B1110" s="538" t="s">
        <v>1277</v>
      </c>
    </row>
    <row r="1111" ht="27" customHeight="1">
      <c r="B1111" s="538" t="s">
        <v>1278</v>
      </c>
    </row>
    <row r="1112" ht="27" customHeight="1">
      <c r="B1112" s="538" t="s">
        <v>1279</v>
      </c>
    </row>
    <row r="1113" ht="27" customHeight="1">
      <c r="B1113" s="538" t="s">
        <v>1280</v>
      </c>
    </row>
    <row r="1114" ht="27" customHeight="1">
      <c r="B1114" s="538" t="s">
        <v>1281</v>
      </c>
    </row>
    <row r="1115" ht="27" customHeight="1">
      <c r="B1115" s="538" t="s">
        <v>1282</v>
      </c>
    </row>
    <row r="1116" ht="27" customHeight="1">
      <c r="B1116" s="538" t="s">
        <v>1283</v>
      </c>
    </row>
    <row r="1117" ht="27" customHeight="1">
      <c r="B1117" s="538" t="s">
        <v>1284</v>
      </c>
    </row>
    <row r="1118" ht="27" customHeight="1">
      <c r="B1118" s="538" t="s">
        <v>1285</v>
      </c>
    </row>
    <row r="1119" ht="27" customHeight="1">
      <c r="B1119" s="538" t="s">
        <v>1286</v>
      </c>
    </row>
    <row r="1120" ht="27" customHeight="1">
      <c r="B1120" s="538" t="s">
        <v>1287</v>
      </c>
    </row>
    <row r="1121" ht="27" customHeight="1">
      <c r="B1121" s="538" t="s">
        <v>1288</v>
      </c>
    </row>
    <row r="1122" ht="27" customHeight="1">
      <c r="B1122" s="538" t="s">
        <v>1289</v>
      </c>
    </row>
    <row r="1123" ht="27" customHeight="1">
      <c r="B1123" s="538" t="s">
        <v>1290</v>
      </c>
    </row>
    <row r="1124" ht="27" customHeight="1">
      <c r="B1124" s="538" t="s">
        <v>1291</v>
      </c>
    </row>
    <row r="1125" ht="27" customHeight="1">
      <c r="B1125" s="538" t="s">
        <v>1292</v>
      </c>
    </row>
    <row r="1126" ht="27" customHeight="1">
      <c r="B1126" s="538" t="s">
        <v>1293</v>
      </c>
    </row>
    <row r="1127" ht="27" customHeight="1">
      <c r="B1127" s="538" t="s">
        <v>1294</v>
      </c>
    </row>
    <row r="1128" ht="27" customHeight="1">
      <c r="B1128" s="538" t="s">
        <v>1295</v>
      </c>
    </row>
    <row r="1129" ht="27" customHeight="1">
      <c r="B1129" s="538" t="s">
        <v>1296</v>
      </c>
    </row>
    <row r="1130" ht="27" customHeight="1">
      <c r="B1130" s="538" t="s">
        <v>1297</v>
      </c>
    </row>
    <row r="1131" ht="27" customHeight="1">
      <c r="B1131" s="538" t="s">
        <v>1298</v>
      </c>
    </row>
    <row r="1132" ht="27" customHeight="1">
      <c r="B1132" s="538" t="s">
        <v>1299</v>
      </c>
    </row>
    <row r="1133" ht="27" customHeight="1">
      <c r="B1133" s="538" t="s">
        <v>1300</v>
      </c>
    </row>
    <row r="1134" ht="27" customHeight="1">
      <c r="B1134" s="538" t="s">
        <v>1301</v>
      </c>
    </row>
    <row r="1135" ht="27" customHeight="1">
      <c r="B1135" s="538" t="s">
        <v>1302</v>
      </c>
    </row>
    <row r="1136" ht="27" customHeight="1">
      <c r="B1136" s="538" t="s">
        <v>1303</v>
      </c>
    </row>
    <row r="1137" ht="27" customHeight="1">
      <c r="B1137" s="538" t="s">
        <v>1304</v>
      </c>
    </row>
    <row r="1138" ht="27" customHeight="1">
      <c r="B1138" s="538" t="s">
        <v>1305</v>
      </c>
    </row>
    <row r="1139" ht="27" customHeight="1">
      <c r="B1139" s="538" t="s">
        <v>1306</v>
      </c>
    </row>
    <row r="1140" ht="27" customHeight="1">
      <c r="B1140" s="538" t="s">
        <v>1307</v>
      </c>
    </row>
    <row r="1141" ht="27" customHeight="1">
      <c r="B1141" s="538" t="s">
        <v>1308</v>
      </c>
    </row>
    <row r="1142" ht="27" customHeight="1">
      <c r="B1142" s="538" t="s">
        <v>1309</v>
      </c>
    </row>
    <row r="1143" ht="27" customHeight="1">
      <c r="B1143" s="538" t="s">
        <v>1310</v>
      </c>
    </row>
    <row r="1144" ht="27" customHeight="1">
      <c r="B1144" s="538" t="s">
        <v>1311</v>
      </c>
    </row>
    <row r="1145" ht="27" customHeight="1">
      <c r="B1145" s="538" t="s">
        <v>1312</v>
      </c>
    </row>
    <row r="1146" ht="27" customHeight="1">
      <c r="B1146" s="538" t="s">
        <v>1313</v>
      </c>
    </row>
    <row r="1147" ht="27" customHeight="1">
      <c r="B1147" s="538" t="s">
        <v>1314</v>
      </c>
    </row>
    <row r="1148" ht="27" customHeight="1">
      <c r="B1148" s="538" t="s">
        <v>1315</v>
      </c>
    </row>
    <row r="1149" ht="27" customHeight="1">
      <c r="B1149" s="538" t="s">
        <v>1316</v>
      </c>
    </row>
    <row r="1150" ht="27" customHeight="1">
      <c r="B1150" s="538" t="s">
        <v>1317</v>
      </c>
    </row>
    <row r="1151" ht="27" customHeight="1">
      <c r="B1151" s="538" t="s">
        <v>1318</v>
      </c>
    </row>
    <row r="1152" ht="27" customHeight="1">
      <c r="B1152" s="538" t="s">
        <v>1319</v>
      </c>
    </row>
    <row r="1153" ht="27" customHeight="1">
      <c r="B1153" s="538" t="s">
        <v>1320</v>
      </c>
    </row>
    <row r="1154" ht="27" customHeight="1">
      <c r="B1154" s="538" t="s">
        <v>1321</v>
      </c>
    </row>
    <row r="1155" ht="27" customHeight="1">
      <c r="B1155" s="538" t="s">
        <v>1322</v>
      </c>
    </row>
    <row r="1156" ht="27" customHeight="1">
      <c r="B1156" s="538" t="s">
        <v>1323</v>
      </c>
    </row>
    <row r="1157" ht="27" customHeight="1">
      <c r="B1157" s="538" t="s">
        <v>1324</v>
      </c>
    </row>
    <row r="1158" ht="27" customHeight="1">
      <c r="B1158" s="538" t="s">
        <v>1325</v>
      </c>
    </row>
    <row r="1159" ht="27" customHeight="1">
      <c r="B1159" s="538" t="s">
        <v>1326</v>
      </c>
    </row>
    <row r="1160" ht="27" customHeight="1">
      <c r="B1160" s="538" t="s">
        <v>1327</v>
      </c>
    </row>
    <row r="1161" ht="27" customHeight="1">
      <c r="B1161" s="538" t="s">
        <v>1328</v>
      </c>
    </row>
    <row r="1162" ht="27" customHeight="1">
      <c r="B1162" s="538" t="s">
        <v>1329</v>
      </c>
    </row>
    <row r="1163" ht="27" customHeight="1">
      <c r="B1163" s="538" t="s">
        <v>1330</v>
      </c>
    </row>
    <row r="1164" ht="27" customHeight="1">
      <c r="B1164" s="538" t="s">
        <v>1331</v>
      </c>
    </row>
    <row r="1165" ht="27" customHeight="1">
      <c r="B1165" s="538" t="s">
        <v>1332</v>
      </c>
    </row>
    <row r="1166" ht="27" customHeight="1">
      <c r="B1166" s="538" t="s">
        <v>1333</v>
      </c>
    </row>
    <row r="1167" ht="27" customHeight="1">
      <c r="B1167" s="538" t="s">
        <v>1334</v>
      </c>
    </row>
    <row r="1168" ht="27" customHeight="1">
      <c r="B1168" s="538" t="s">
        <v>1335</v>
      </c>
    </row>
    <row r="1169" ht="27" customHeight="1">
      <c r="B1169" s="538" t="s">
        <v>1336</v>
      </c>
    </row>
    <row r="1170" ht="27" customHeight="1">
      <c r="B1170" s="538" t="s">
        <v>1337</v>
      </c>
    </row>
    <row r="1171" ht="27" customHeight="1">
      <c r="B1171" s="538" t="s">
        <v>1338</v>
      </c>
    </row>
    <row r="1172" ht="27" customHeight="1">
      <c r="B1172" s="538" t="s">
        <v>1339</v>
      </c>
    </row>
    <row r="1173" ht="27" customHeight="1">
      <c r="B1173" s="538" t="s">
        <v>1340</v>
      </c>
    </row>
    <row r="1174" ht="27" customHeight="1">
      <c r="B1174" s="538" t="s">
        <v>1341</v>
      </c>
    </row>
    <row r="1175" ht="27" customHeight="1">
      <c r="B1175" s="538" t="s">
        <v>1342</v>
      </c>
    </row>
    <row r="1176" ht="27" customHeight="1">
      <c r="B1176" s="538" t="s">
        <v>1343</v>
      </c>
    </row>
    <row r="1177" ht="27" customHeight="1">
      <c r="B1177" s="538" t="s">
        <v>1344</v>
      </c>
    </row>
    <row r="1178" ht="27" customHeight="1">
      <c r="B1178" s="538" t="s">
        <v>1345</v>
      </c>
    </row>
    <row r="1179" ht="27" customHeight="1">
      <c r="B1179" s="538" t="s">
        <v>1346</v>
      </c>
    </row>
    <row r="1180" ht="27" customHeight="1">
      <c r="B1180" s="538" t="s">
        <v>1347</v>
      </c>
    </row>
    <row r="1181" ht="27" customHeight="1">
      <c r="B1181" s="538" t="s">
        <v>1348</v>
      </c>
    </row>
    <row r="1182" ht="27" customHeight="1">
      <c r="B1182" s="538" t="s">
        <v>1349</v>
      </c>
    </row>
    <row r="1183" ht="27" customHeight="1">
      <c r="B1183" s="538"/>
    </row>
    <row r="1184" ht="27" customHeight="1">
      <c r="B1184" s="538" t="s">
        <v>1350</v>
      </c>
    </row>
    <row r="1185" ht="27" customHeight="1">
      <c r="B1185" s="538" t="s">
        <v>1351</v>
      </c>
    </row>
    <row r="1186" ht="27" customHeight="1">
      <c r="B1186" s="538" t="s">
        <v>1352</v>
      </c>
    </row>
    <row r="1187" ht="27" customHeight="1">
      <c r="B1187" s="538" t="s">
        <v>1353</v>
      </c>
    </row>
    <row r="1188" ht="27" customHeight="1">
      <c r="B1188" s="538" t="s">
        <v>1354</v>
      </c>
    </row>
    <row r="1189" ht="27" customHeight="1">
      <c r="B1189" s="538" t="s">
        <v>1355</v>
      </c>
    </row>
    <row r="1190" ht="27" customHeight="1">
      <c r="B1190" s="538" t="s">
        <v>1356</v>
      </c>
    </row>
    <row r="1191" ht="27" customHeight="1">
      <c r="B1191" s="538" t="s">
        <v>1357</v>
      </c>
    </row>
    <row r="1192" ht="27" customHeight="1">
      <c r="B1192" s="538" t="s">
        <v>1358</v>
      </c>
    </row>
    <row r="1193" ht="27" customHeight="1">
      <c r="B1193" s="538" t="s">
        <v>1359</v>
      </c>
    </row>
    <row r="1194" ht="27" customHeight="1">
      <c r="B1194" s="538" t="s">
        <v>1360</v>
      </c>
    </row>
    <row r="1195" ht="27" customHeight="1">
      <c r="B1195" s="538" t="s">
        <v>1361</v>
      </c>
    </row>
    <row r="1196" ht="27" customHeight="1">
      <c r="B1196" s="538" t="s">
        <v>1362</v>
      </c>
    </row>
    <row r="1197" ht="27" customHeight="1">
      <c r="B1197" s="538" t="s">
        <v>1363</v>
      </c>
    </row>
    <row r="1198" ht="27" customHeight="1">
      <c r="B1198" s="538" t="s">
        <v>1364</v>
      </c>
    </row>
    <row r="1199" ht="27" customHeight="1">
      <c r="B1199" s="538" t="s">
        <v>1365</v>
      </c>
    </row>
    <row r="1200" ht="27" customHeight="1">
      <c r="B1200" s="538" t="s">
        <v>1366</v>
      </c>
    </row>
    <row r="1201" ht="27" customHeight="1">
      <c r="B1201" s="538" t="s">
        <v>1367</v>
      </c>
    </row>
    <row r="1202" ht="27" customHeight="1">
      <c r="B1202" s="538" t="s">
        <v>1368</v>
      </c>
    </row>
    <row r="1203" ht="27" customHeight="1">
      <c r="B1203" s="538" t="s">
        <v>1369</v>
      </c>
    </row>
    <row r="1204" ht="27" customHeight="1">
      <c r="B1204" s="538"/>
    </row>
    <row r="1205" ht="27" customHeight="1">
      <c r="B1205" s="538" t="s">
        <v>1370</v>
      </c>
    </row>
    <row r="1206" ht="27" customHeight="1">
      <c r="B1206" s="538" t="s">
        <v>1371</v>
      </c>
    </row>
    <row r="1207" ht="27" customHeight="1">
      <c r="B1207" s="538" t="s">
        <v>1372</v>
      </c>
    </row>
    <row r="1208" ht="27" customHeight="1">
      <c r="B1208" s="538" t="s">
        <v>1373</v>
      </c>
    </row>
    <row r="1209" ht="27" customHeight="1">
      <c r="B1209" s="538" t="s">
        <v>1374</v>
      </c>
    </row>
    <row r="1210" ht="27" customHeight="1">
      <c r="B1210" s="538"/>
    </row>
    <row r="1211" ht="27" customHeight="1">
      <c r="B1211" s="538" t="s">
        <v>1375</v>
      </c>
    </row>
    <row r="1212" ht="27" customHeight="1">
      <c r="B1212" s="538" t="s">
        <v>1376</v>
      </c>
    </row>
    <row r="1213" ht="27" customHeight="1">
      <c r="B1213" s="538" t="s">
        <v>1377</v>
      </c>
    </row>
    <row r="1214" ht="27" customHeight="1">
      <c r="B1214" s="538" t="s">
        <v>1378</v>
      </c>
    </row>
    <row r="1215" ht="27" customHeight="1">
      <c r="B1215" s="538" t="s">
        <v>1379</v>
      </c>
    </row>
    <row r="1216" ht="27" customHeight="1">
      <c r="B1216" s="538" t="s">
        <v>1380</v>
      </c>
    </row>
    <row r="1217" ht="27" customHeight="1">
      <c r="B1217" s="538" t="s">
        <v>1381</v>
      </c>
    </row>
    <row r="1218" ht="27" customHeight="1">
      <c r="B1218" s="538" t="s">
        <v>1382</v>
      </c>
    </row>
    <row r="1219" ht="27" customHeight="1">
      <c r="B1219" s="538" t="s">
        <v>1383</v>
      </c>
    </row>
    <row r="1220" ht="27" customHeight="1">
      <c r="B1220" s="538" t="s">
        <v>1384</v>
      </c>
    </row>
    <row r="1221" ht="27" customHeight="1">
      <c r="B1221" s="538" t="s">
        <v>1385</v>
      </c>
    </row>
    <row r="1222" ht="27" customHeight="1">
      <c r="B1222" s="538" t="s">
        <v>821</v>
      </c>
    </row>
    <row r="1223" ht="27" customHeight="1">
      <c r="B1223" s="538" t="s">
        <v>1386</v>
      </c>
    </row>
    <row r="1224" ht="27" customHeight="1">
      <c r="B1224" s="538" t="s">
        <v>1387</v>
      </c>
    </row>
    <row r="1225" ht="27" customHeight="1">
      <c r="B1225" s="538"/>
    </row>
    <row r="1226" ht="27" customHeight="1">
      <c r="B1226" s="538" t="s">
        <v>1388</v>
      </c>
    </row>
    <row r="1227" ht="27" customHeight="1">
      <c r="B1227" s="538" t="s">
        <v>1389</v>
      </c>
    </row>
    <row r="1228" ht="27" customHeight="1">
      <c r="B1228" s="538" t="s">
        <v>1390</v>
      </c>
    </row>
    <row r="1229" ht="27" customHeight="1">
      <c r="B1229" s="538" t="s">
        <v>1391</v>
      </c>
    </row>
    <row r="1230" ht="27" customHeight="1">
      <c r="B1230" s="538" t="s">
        <v>1392</v>
      </c>
    </row>
    <row r="1231" ht="27" customHeight="1">
      <c r="B1231" s="538" t="s">
        <v>1393</v>
      </c>
    </row>
    <row r="1232" ht="27" customHeight="1">
      <c r="B1232" s="538" t="s">
        <v>1394</v>
      </c>
    </row>
    <row r="1233" ht="27" customHeight="1">
      <c r="B1233" s="538" t="s">
        <v>1395</v>
      </c>
    </row>
    <row r="1234" ht="27" customHeight="1">
      <c r="B1234" s="538" t="s">
        <v>1396</v>
      </c>
    </row>
    <row r="1235" ht="27" customHeight="1">
      <c r="B1235" s="538" t="s">
        <v>1397</v>
      </c>
    </row>
    <row r="1236" ht="27" customHeight="1">
      <c r="B1236" s="538" t="s">
        <v>1398</v>
      </c>
    </row>
    <row r="1237" ht="27" customHeight="1">
      <c r="B1237" s="538" t="s">
        <v>1399</v>
      </c>
    </row>
    <row r="1238" ht="27" customHeight="1">
      <c r="B1238" s="538" t="s">
        <v>1400</v>
      </c>
    </row>
    <row r="1239" ht="27" customHeight="1">
      <c r="B1239" s="538" t="s">
        <v>1401</v>
      </c>
    </row>
    <row r="1240" ht="27" customHeight="1">
      <c r="B1240" s="538"/>
    </row>
    <row r="1241" ht="27" customHeight="1">
      <c r="B1241" s="538" t="s">
        <v>1402</v>
      </c>
    </row>
    <row r="1242" ht="27" customHeight="1">
      <c r="B1242" s="538" t="s">
        <v>1403</v>
      </c>
    </row>
    <row r="1243" ht="27" customHeight="1">
      <c r="B1243" s="538" t="s">
        <v>1404</v>
      </c>
    </row>
    <row r="1244" ht="27" customHeight="1">
      <c r="B1244" s="538" t="s">
        <v>1405</v>
      </c>
    </row>
    <row r="1245" ht="27" customHeight="1">
      <c r="B1245" s="538" t="s">
        <v>1406</v>
      </c>
    </row>
    <row r="1246" ht="27" customHeight="1">
      <c r="B1246" s="538" t="s">
        <v>1407</v>
      </c>
    </row>
    <row r="1247" ht="27" customHeight="1">
      <c r="B1247" s="538" t="s">
        <v>1408</v>
      </c>
    </row>
    <row r="1248" ht="27" customHeight="1">
      <c r="B1248" s="538" t="s">
        <v>1409</v>
      </c>
    </row>
    <row r="1249" ht="27" customHeight="1">
      <c r="B1249" s="538" t="s">
        <v>1410</v>
      </c>
    </row>
    <row r="1250" ht="27" customHeight="1">
      <c r="B1250" s="538" t="s">
        <v>1411</v>
      </c>
    </row>
    <row r="1251" ht="27" customHeight="1">
      <c r="B1251" s="538" t="s">
        <v>1412</v>
      </c>
    </row>
    <row r="1252" ht="27" customHeight="1">
      <c r="B1252" s="538"/>
    </row>
    <row r="1253" ht="27" customHeight="1">
      <c r="B1253" s="538" t="s">
        <v>1413</v>
      </c>
    </row>
    <row r="1254" ht="27" customHeight="1">
      <c r="B1254" s="538" t="s">
        <v>1414</v>
      </c>
    </row>
    <row r="1255" ht="27" customHeight="1">
      <c r="B1255" s="538" t="s">
        <v>1415</v>
      </c>
    </row>
    <row r="1256" ht="27" customHeight="1">
      <c r="B1256" s="538" t="s">
        <v>1416</v>
      </c>
    </row>
    <row r="1257" ht="27" customHeight="1">
      <c r="B1257" s="538" t="s">
        <v>1417</v>
      </c>
    </row>
    <row r="1258" ht="27" customHeight="1">
      <c r="B1258" s="538" t="s">
        <v>1418</v>
      </c>
    </row>
    <row r="1259" ht="27" customHeight="1">
      <c r="B1259" s="538" t="s">
        <v>1419</v>
      </c>
    </row>
    <row r="1260" ht="27" customHeight="1">
      <c r="B1260" s="538" t="s">
        <v>1420</v>
      </c>
    </row>
    <row r="1261" ht="27" customHeight="1">
      <c r="B1261" s="538" t="s">
        <v>1421</v>
      </c>
    </row>
    <row r="1262" ht="27" customHeight="1">
      <c r="B1262" s="538" t="s">
        <v>1422</v>
      </c>
    </row>
    <row r="1263" ht="27" customHeight="1">
      <c r="B1263" s="538" t="s">
        <v>1423</v>
      </c>
    </row>
    <row r="1264" ht="27" customHeight="1">
      <c r="B1264" s="538"/>
    </row>
    <row r="1265" ht="27" customHeight="1">
      <c r="B1265" s="538" t="s">
        <v>1424</v>
      </c>
    </row>
    <row r="1266" ht="27" customHeight="1">
      <c r="B1266" s="538" t="s">
        <v>1425</v>
      </c>
    </row>
    <row r="1267" ht="27" customHeight="1">
      <c r="B1267" s="538" t="s">
        <v>1426</v>
      </c>
    </row>
    <row r="1268" ht="27" customHeight="1">
      <c r="B1268" s="538" t="s">
        <v>1427</v>
      </c>
    </row>
    <row r="1269" ht="27" customHeight="1">
      <c r="B1269" s="538" t="s">
        <v>1428</v>
      </c>
    </row>
    <row r="1270" ht="27" customHeight="1">
      <c r="B1270" s="538" t="s">
        <v>1429</v>
      </c>
    </row>
    <row r="1271" ht="27" customHeight="1">
      <c r="B1271" s="538" t="s">
        <v>1430</v>
      </c>
    </row>
    <row r="1272" ht="27" customHeight="1">
      <c r="B1272" s="538" t="s">
        <v>1431</v>
      </c>
    </row>
    <row r="1273" ht="27" customHeight="1">
      <c r="B1273" s="538" t="s">
        <v>1432</v>
      </c>
    </row>
    <row r="1274" ht="27" customHeight="1">
      <c r="B1274" s="538" t="s">
        <v>1433</v>
      </c>
    </row>
    <row r="1275" ht="27" customHeight="1">
      <c r="B1275" s="538" t="s">
        <v>1434</v>
      </c>
    </row>
    <row r="1276" ht="27" customHeight="1">
      <c r="B1276" s="538" t="s">
        <v>1435</v>
      </c>
    </row>
    <row r="1277" ht="27" customHeight="1">
      <c r="B1277" s="538" t="s">
        <v>1436</v>
      </c>
    </row>
    <row r="1278" ht="27" customHeight="1">
      <c r="B1278" s="538" t="s">
        <v>1437</v>
      </c>
    </row>
    <row r="1279" ht="27" customHeight="1">
      <c r="B1279" s="538" t="s">
        <v>1438</v>
      </c>
    </row>
    <row r="1280" ht="27" customHeight="1">
      <c r="B1280" s="538" t="s">
        <v>1439</v>
      </c>
    </row>
    <row r="1281" ht="27" customHeight="1">
      <c r="B1281" s="538" t="s">
        <v>1440</v>
      </c>
    </row>
    <row r="1282" ht="27" customHeight="1">
      <c r="B1282" s="538" t="s">
        <v>1441</v>
      </c>
    </row>
    <row r="1283" ht="27" customHeight="1">
      <c r="B1283" s="538" t="s">
        <v>1442</v>
      </c>
    </row>
    <row r="1284" ht="27" customHeight="1">
      <c r="B1284" s="538" t="s">
        <v>1443</v>
      </c>
    </row>
    <row r="1285" ht="27" customHeight="1">
      <c r="B1285" s="538" t="s">
        <v>1444</v>
      </c>
    </row>
    <row r="1286" ht="27" customHeight="1">
      <c r="B1286" s="538" t="s">
        <v>1445</v>
      </c>
    </row>
    <row r="1287" ht="27" customHeight="1">
      <c r="B1287" s="538" t="s">
        <v>1446</v>
      </c>
    </row>
    <row r="1288" ht="27" customHeight="1">
      <c r="B1288" s="538" t="s">
        <v>1447</v>
      </c>
    </row>
    <row r="1289" ht="27" customHeight="1">
      <c r="B1289" s="538" t="s">
        <v>1448</v>
      </c>
    </row>
    <row r="1290" ht="27" customHeight="1">
      <c r="B1290" s="538" t="s">
        <v>1449</v>
      </c>
    </row>
    <row r="1291" ht="27" customHeight="1">
      <c r="B1291" s="538" t="s">
        <v>1450</v>
      </c>
    </row>
    <row r="1292" ht="27" customHeight="1">
      <c r="B1292" s="538" t="s">
        <v>1451</v>
      </c>
    </row>
    <row r="1293" ht="27" customHeight="1">
      <c r="B1293" s="538" t="s">
        <v>1452</v>
      </c>
    </row>
    <row r="1294" ht="27" customHeight="1">
      <c r="B1294" s="538"/>
    </row>
    <row r="1295" ht="27" customHeight="1">
      <c r="B1295" s="538" t="s">
        <v>1453</v>
      </c>
    </row>
    <row r="1296" ht="27" customHeight="1">
      <c r="B1296" s="538" t="s">
        <v>1454</v>
      </c>
    </row>
    <row r="1297" ht="27" customHeight="1">
      <c r="B1297" s="538" t="s">
        <v>1455</v>
      </c>
    </row>
    <row r="1298" ht="27" customHeight="1">
      <c r="B1298" s="538" t="s">
        <v>1456</v>
      </c>
    </row>
    <row r="1299" ht="27" customHeight="1">
      <c r="B1299" s="538" t="s">
        <v>1457</v>
      </c>
    </row>
    <row r="1300" ht="27" customHeight="1">
      <c r="B1300" s="538" t="s">
        <v>1458</v>
      </c>
    </row>
    <row r="1301" ht="27" customHeight="1">
      <c r="B1301" s="538" t="s">
        <v>1459</v>
      </c>
    </row>
    <row r="1302" ht="27" customHeight="1">
      <c r="B1302" s="538" t="s">
        <v>1460</v>
      </c>
    </row>
    <row r="1303" ht="27" customHeight="1">
      <c r="B1303" s="538" t="s">
        <v>1461</v>
      </c>
    </row>
    <row r="1304" ht="27" customHeight="1">
      <c r="B1304" s="538" t="s">
        <v>1462</v>
      </c>
    </row>
    <row r="1305" ht="27" customHeight="1">
      <c r="B1305" s="538" t="s">
        <v>1463</v>
      </c>
    </row>
    <row r="1306" ht="27" customHeight="1">
      <c r="B1306" s="538" t="s">
        <v>1464</v>
      </c>
    </row>
    <row r="1307" ht="27" customHeight="1">
      <c r="B1307" s="538" t="s">
        <v>1465</v>
      </c>
    </row>
    <row r="1308" ht="27" customHeight="1">
      <c r="B1308" s="538" t="s">
        <v>1466</v>
      </c>
    </row>
    <row r="1309" ht="27" customHeight="1">
      <c r="B1309" s="538" t="s">
        <v>1467</v>
      </c>
    </row>
    <row r="1310" ht="27" customHeight="1">
      <c r="B1310" s="538" t="s">
        <v>1468</v>
      </c>
    </row>
    <row r="1311" ht="27" customHeight="1">
      <c r="B1311" s="538" t="s">
        <v>1469</v>
      </c>
    </row>
    <row r="1312" ht="27" customHeight="1">
      <c r="B1312" s="538" t="s">
        <v>1470</v>
      </c>
    </row>
    <row r="1313" ht="27" customHeight="1">
      <c r="B1313" s="538" t="s">
        <v>1471</v>
      </c>
    </row>
    <row r="1314" ht="27" customHeight="1">
      <c r="B1314" s="538" t="s">
        <v>1472</v>
      </c>
    </row>
    <row r="1315" ht="27" customHeight="1">
      <c r="B1315" s="538" t="s">
        <v>1473</v>
      </c>
    </row>
    <row r="1316" ht="27" customHeight="1">
      <c r="B1316" s="538" t="s">
        <v>1474</v>
      </c>
    </row>
    <row r="1317" ht="27" customHeight="1">
      <c r="B1317" s="538" t="s">
        <v>1475</v>
      </c>
    </row>
    <row r="1318" ht="27" customHeight="1">
      <c r="B1318" s="538" t="s">
        <v>1476</v>
      </c>
    </row>
    <row r="1319" ht="27" customHeight="1">
      <c r="B1319" s="538" t="s">
        <v>1477</v>
      </c>
    </row>
    <row r="1320" ht="27" customHeight="1">
      <c r="B1320" s="538" t="s">
        <v>1478</v>
      </c>
    </row>
    <row r="1321" ht="27" customHeight="1">
      <c r="B1321" s="538" t="s">
        <v>1479</v>
      </c>
    </row>
    <row r="1322" ht="27" customHeight="1">
      <c r="B1322" s="538" t="s">
        <v>1480</v>
      </c>
    </row>
    <row r="1323" ht="27" customHeight="1">
      <c r="B1323" s="538"/>
    </row>
    <row r="1324" ht="27" customHeight="1">
      <c r="B1324" s="538" t="s">
        <v>1481</v>
      </c>
    </row>
    <row r="1325" ht="27" customHeight="1">
      <c r="B1325" s="538" t="s">
        <v>1482</v>
      </c>
    </row>
    <row r="1326" ht="27" customHeight="1">
      <c r="B1326" s="538" t="s">
        <v>1483</v>
      </c>
    </row>
    <row r="1327" ht="27" customHeight="1">
      <c r="B1327" s="538" t="s">
        <v>1484</v>
      </c>
    </row>
    <row r="1328" ht="27" customHeight="1">
      <c r="B1328" s="538" t="s">
        <v>1485</v>
      </c>
    </row>
    <row r="1329" ht="27" customHeight="1">
      <c r="B1329" s="538" t="s">
        <v>1486</v>
      </c>
    </row>
    <row r="1330" ht="27" customHeight="1">
      <c r="B1330" s="538" t="s">
        <v>1487</v>
      </c>
    </row>
    <row r="1331" ht="27" customHeight="1">
      <c r="B1331" s="538" t="s">
        <v>1488</v>
      </c>
    </row>
    <row r="1332" ht="27" customHeight="1">
      <c r="B1332" s="538" t="s">
        <v>1489</v>
      </c>
    </row>
    <row r="1333" ht="27" customHeight="1">
      <c r="B1333" s="538" t="s">
        <v>1490</v>
      </c>
    </row>
    <row r="1334" ht="27" customHeight="1">
      <c r="B1334" s="538" t="s">
        <v>1491</v>
      </c>
    </row>
    <row r="1335" ht="27" customHeight="1">
      <c r="B1335" s="538" t="s">
        <v>1492</v>
      </c>
    </row>
    <row r="1336" ht="27" customHeight="1">
      <c r="B1336" s="538" t="s">
        <v>1493</v>
      </c>
    </row>
    <row r="1337" ht="27" customHeight="1">
      <c r="B1337" s="538" t="s">
        <v>1494</v>
      </c>
    </row>
    <row r="1338" ht="27" customHeight="1">
      <c r="B1338" s="538" t="s">
        <v>1495</v>
      </c>
    </row>
    <row r="1339" ht="27" customHeight="1">
      <c r="B1339" s="538" t="s">
        <v>1496</v>
      </c>
    </row>
    <row r="1340" ht="27" customHeight="1">
      <c r="B1340" s="538" t="s">
        <v>1497</v>
      </c>
    </row>
    <row r="1341" ht="27" customHeight="1">
      <c r="B1341" s="538" t="s">
        <v>1498</v>
      </c>
    </row>
    <row r="1342" ht="27" customHeight="1">
      <c r="B1342" s="538" t="s">
        <v>1499</v>
      </c>
    </row>
    <row r="1343" ht="27" customHeight="1">
      <c r="B1343" s="538" t="s">
        <v>1500</v>
      </c>
    </row>
    <row r="1344" ht="27" customHeight="1">
      <c r="B1344" s="538" t="s">
        <v>1501</v>
      </c>
    </row>
    <row r="1345" ht="27" customHeight="1">
      <c r="B1345" s="538"/>
    </row>
    <row r="1346" ht="27" customHeight="1">
      <c r="B1346" s="538" t="s">
        <v>1502</v>
      </c>
    </row>
    <row r="1347" ht="27" customHeight="1">
      <c r="B1347" s="538" t="s">
        <v>1503</v>
      </c>
    </row>
    <row r="1348" ht="27" customHeight="1">
      <c r="B1348" s="538" t="s">
        <v>1504</v>
      </c>
    </row>
    <row r="1349" ht="27" customHeight="1">
      <c r="B1349" s="538" t="s">
        <v>1505</v>
      </c>
    </row>
    <row r="1350" ht="27" customHeight="1">
      <c r="B1350" s="538" t="s">
        <v>1506</v>
      </c>
    </row>
    <row r="1351" ht="27" customHeight="1">
      <c r="B1351" s="538" t="s">
        <v>1507</v>
      </c>
    </row>
    <row r="1352" ht="27" customHeight="1">
      <c r="B1352" s="538" t="s">
        <v>1508</v>
      </c>
    </row>
    <row r="1353" ht="27" customHeight="1">
      <c r="B1353" s="538" t="s">
        <v>1509</v>
      </c>
    </row>
    <row r="1354" ht="27" customHeight="1">
      <c r="B1354" s="538" t="s">
        <v>1510</v>
      </c>
    </row>
    <row r="1355" ht="27" customHeight="1">
      <c r="B1355" s="538" t="s">
        <v>1511</v>
      </c>
    </row>
    <row r="1356" ht="27" customHeight="1">
      <c r="B1356" s="538" t="s">
        <v>1512</v>
      </c>
    </row>
    <row r="1357" ht="27" customHeight="1">
      <c r="B1357" s="538" t="s">
        <v>1513</v>
      </c>
    </row>
    <row r="1358" ht="27" customHeight="1">
      <c r="B1358" s="538" t="s">
        <v>1514</v>
      </c>
    </row>
    <row r="1359" ht="27" customHeight="1">
      <c r="B1359" s="538" t="s">
        <v>1515</v>
      </c>
    </row>
    <row r="1360" ht="27" customHeight="1">
      <c r="B1360" s="538" t="s">
        <v>1516</v>
      </c>
    </row>
    <row r="1361" ht="27" customHeight="1">
      <c r="B1361" s="538" t="s">
        <v>1517</v>
      </c>
    </row>
    <row r="1362" ht="27" customHeight="1">
      <c r="B1362" s="538" t="s">
        <v>1518</v>
      </c>
    </row>
    <row r="1363" ht="27" customHeight="1">
      <c r="B1363" s="538" t="s">
        <v>1519</v>
      </c>
    </row>
    <row r="1364" ht="27" customHeight="1">
      <c r="B1364" s="538" t="s">
        <v>1520</v>
      </c>
    </row>
    <row r="1365" ht="27" customHeight="1">
      <c r="B1365" s="538" t="s">
        <v>1521</v>
      </c>
    </row>
    <row r="1366" ht="27" customHeight="1">
      <c r="B1366" s="538" t="s">
        <v>1522</v>
      </c>
    </row>
    <row r="1367" ht="27" customHeight="1">
      <c r="B1367" s="538" t="s">
        <v>1523</v>
      </c>
    </row>
    <row r="1368" ht="27" customHeight="1">
      <c r="B1368" s="538" t="s">
        <v>1524</v>
      </c>
    </row>
    <row r="1369" ht="27" customHeight="1">
      <c r="B1369" s="538" t="s">
        <v>1525</v>
      </c>
    </row>
    <row r="1370" ht="27" customHeight="1">
      <c r="B1370" s="538" t="s">
        <v>1526</v>
      </c>
    </row>
    <row r="1371" ht="27" customHeight="1">
      <c r="B1371" s="538" t="s">
        <v>1527</v>
      </c>
    </row>
    <row r="1372" ht="27" customHeight="1">
      <c r="B1372" s="538" t="s">
        <v>1528</v>
      </c>
    </row>
    <row r="1373" ht="27" customHeight="1">
      <c r="B1373" s="538" t="s">
        <v>1529</v>
      </c>
    </row>
    <row r="1374" ht="27" customHeight="1">
      <c r="B1374" s="538" t="s">
        <v>1530</v>
      </c>
    </row>
    <row r="1375" ht="27" customHeight="1">
      <c r="B1375" s="538" t="s">
        <v>1531</v>
      </c>
    </row>
    <row r="1376" ht="27" customHeight="1">
      <c r="B1376" s="538" t="s">
        <v>1532</v>
      </c>
    </row>
    <row r="1377" ht="27" customHeight="1">
      <c r="B1377" s="538" t="s">
        <v>1533</v>
      </c>
    </row>
    <row r="1378" ht="27" customHeight="1">
      <c r="B1378" s="538" t="s">
        <v>1534</v>
      </c>
    </row>
    <row r="1379" ht="27" customHeight="1">
      <c r="B1379" s="538" t="s">
        <v>1535</v>
      </c>
    </row>
    <row r="1380" ht="27" customHeight="1">
      <c r="B1380" s="538" t="s">
        <v>1536</v>
      </c>
    </row>
    <row r="1381" ht="27" customHeight="1">
      <c r="B1381" s="538" t="s">
        <v>1537</v>
      </c>
    </row>
    <row r="1382" ht="27" customHeight="1">
      <c r="B1382" s="538" t="s">
        <v>1538</v>
      </c>
    </row>
    <row r="1383" ht="27" customHeight="1">
      <c r="B1383" s="538" t="s">
        <v>1533</v>
      </c>
    </row>
    <row r="1384" ht="27" customHeight="1">
      <c r="B1384" s="538" t="s">
        <v>1539</v>
      </c>
    </row>
    <row r="1385" ht="27" customHeight="1">
      <c r="B1385" s="538" t="s">
        <v>1540</v>
      </c>
    </row>
    <row r="1386" ht="27" customHeight="1">
      <c r="B1386" s="538" t="s">
        <v>1541</v>
      </c>
    </row>
    <row r="1387" ht="27" customHeight="1">
      <c r="B1387" s="538"/>
    </row>
    <row r="1388" ht="27" customHeight="1">
      <c r="B1388" s="538" t="s">
        <v>1542</v>
      </c>
    </row>
    <row r="1389" ht="27" customHeight="1">
      <c r="B1389" s="538" t="s">
        <v>1543</v>
      </c>
    </row>
    <row r="1390" ht="27" customHeight="1">
      <c r="B1390" s="538" t="s">
        <v>1544</v>
      </c>
    </row>
    <row r="1391" ht="27" customHeight="1">
      <c r="B1391" s="538" t="s">
        <v>1545</v>
      </c>
    </row>
    <row r="1392" ht="27" customHeight="1">
      <c r="B1392" s="538" t="s">
        <v>1546</v>
      </c>
    </row>
    <row r="1393" ht="27" customHeight="1">
      <c r="B1393" s="538" t="s">
        <v>1547</v>
      </c>
    </row>
    <row r="1394" ht="27" customHeight="1">
      <c r="B1394" s="538" t="s">
        <v>1548</v>
      </c>
    </row>
    <row r="1395" ht="27" customHeight="1">
      <c r="B1395" s="538" t="s">
        <v>1549</v>
      </c>
    </row>
    <row r="1396" ht="27" customHeight="1">
      <c r="B1396" s="538" t="s">
        <v>1550</v>
      </c>
    </row>
    <row r="1397" ht="27" customHeight="1">
      <c r="B1397" s="538" t="s">
        <v>1551</v>
      </c>
    </row>
    <row r="1398" ht="27" customHeight="1">
      <c r="B1398" s="538" t="s">
        <v>1552</v>
      </c>
    </row>
    <row r="1399" ht="27" customHeight="1">
      <c r="B1399" s="538" t="s">
        <v>1553</v>
      </c>
    </row>
    <row r="1400" ht="27" customHeight="1">
      <c r="B1400" s="538" t="s">
        <v>1554</v>
      </c>
    </row>
    <row r="1401" ht="27" customHeight="1">
      <c r="B1401" s="538" t="s">
        <v>1555</v>
      </c>
    </row>
    <row r="1402" ht="27" customHeight="1">
      <c r="B1402" s="538" t="s">
        <v>1556</v>
      </c>
    </row>
    <row r="1403" ht="27" customHeight="1">
      <c r="B1403" s="538" t="s">
        <v>1557</v>
      </c>
    </row>
    <row r="1404" ht="27" customHeight="1">
      <c r="B1404" s="538" t="s">
        <v>1558</v>
      </c>
    </row>
    <row r="1405" ht="27" customHeight="1">
      <c r="B1405" s="538" t="s">
        <v>1559</v>
      </c>
    </row>
    <row r="1406" ht="27" customHeight="1">
      <c r="B1406" s="538" t="s">
        <v>1560</v>
      </c>
    </row>
    <row r="1407" ht="27" customHeight="1">
      <c r="B1407" s="538" t="s">
        <v>1561</v>
      </c>
    </row>
    <row r="1408" ht="27" customHeight="1">
      <c r="B1408" s="538" t="s">
        <v>1562</v>
      </c>
    </row>
    <row r="1409" ht="27" customHeight="1">
      <c r="B1409" s="538" t="s">
        <v>1563</v>
      </c>
    </row>
    <row r="1410" ht="27" customHeight="1">
      <c r="B1410" s="538" t="s">
        <v>1564</v>
      </c>
    </row>
    <row r="1411" ht="27" customHeight="1">
      <c r="B1411" s="538" t="s">
        <v>1565</v>
      </c>
    </row>
    <row r="1412" ht="27" customHeight="1">
      <c r="B1412" s="538" t="s">
        <v>1566</v>
      </c>
    </row>
    <row r="1413" ht="27" customHeight="1">
      <c r="B1413" s="538" t="s">
        <v>1567</v>
      </c>
    </row>
    <row r="1414" ht="27" customHeight="1">
      <c r="B1414" s="538" t="s">
        <v>1568</v>
      </c>
    </row>
    <row r="1415" ht="27" customHeight="1">
      <c r="B1415" s="538" t="s">
        <v>1552</v>
      </c>
    </row>
    <row r="1416" ht="27" customHeight="1">
      <c r="B1416" s="538" t="s">
        <v>1569</v>
      </c>
    </row>
    <row r="1417" ht="27" customHeight="1">
      <c r="B1417" s="538" t="s">
        <v>1570</v>
      </c>
    </row>
    <row r="1418" ht="27" customHeight="1">
      <c r="B1418" s="538" t="s">
        <v>1571</v>
      </c>
    </row>
    <row r="1419" ht="27" customHeight="1">
      <c r="B1419" s="538" t="s">
        <v>1572</v>
      </c>
    </row>
    <row r="1420" ht="27" customHeight="1">
      <c r="B1420" s="538" t="s">
        <v>1573</v>
      </c>
    </row>
    <row r="1421" ht="27" customHeight="1">
      <c r="B1421" s="538" t="s">
        <v>1574</v>
      </c>
    </row>
    <row r="1422" ht="27" customHeight="1">
      <c r="B1422" s="538" t="s">
        <v>1575</v>
      </c>
    </row>
    <row r="1423" ht="27" customHeight="1">
      <c r="B1423" s="538" t="s">
        <v>1576</v>
      </c>
    </row>
    <row r="1424" ht="27" customHeight="1">
      <c r="B1424" s="538" t="s">
        <v>1577</v>
      </c>
    </row>
    <row r="1425" ht="27" customHeight="1">
      <c r="B1425" s="538" t="s">
        <v>1531</v>
      </c>
    </row>
    <row r="1426" ht="27" customHeight="1">
      <c r="B1426" s="538" t="s">
        <v>1578</v>
      </c>
    </row>
    <row r="1427" ht="27" customHeight="1">
      <c r="B1427" s="538" t="s">
        <v>1579</v>
      </c>
    </row>
    <row r="1428" ht="27" customHeight="1">
      <c r="B1428" s="538" t="s">
        <v>1529</v>
      </c>
    </row>
    <row r="1429" ht="27" customHeight="1">
      <c r="B1429" s="538" t="s">
        <v>1580</v>
      </c>
    </row>
    <row r="1430" ht="27" customHeight="1">
      <c r="B1430" s="538" t="s">
        <v>1530</v>
      </c>
    </row>
    <row r="1431" ht="27" customHeight="1">
      <c r="B1431" s="538" t="s">
        <v>1581</v>
      </c>
    </row>
    <row r="1432" ht="27" customHeight="1">
      <c r="B1432" s="538" t="s">
        <v>1484</v>
      </c>
    </row>
    <row r="1433" ht="27" customHeight="1">
      <c r="B1433" s="538" t="s">
        <v>1582</v>
      </c>
    </row>
    <row r="1434" ht="27" customHeight="1">
      <c r="B1434" s="538" t="s">
        <v>1583</v>
      </c>
    </row>
    <row r="1435" ht="27" customHeight="1">
      <c r="B1435" s="538" t="s">
        <v>1584</v>
      </c>
    </row>
    <row r="1436" ht="27" customHeight="1">
      <c r="B1436" s="538" t="s">
        <v>1585</v>
      </c>
    </row>
    <row r="1437" ht="27" customHeight="1">
      <c r="B1437" s="538" t="s">
        <v>1586</v>
      </c>
    </row>
    <row r="1438" ht="27" customHeight="1">
      <c r="B1438" s="538" t="s">
        <v>1587</v>
      </c>
    </row>
    <row r="1439" ht="27" customHeight="1">
      <c r="B1439" s="538" t="s">
        <v>1588</v>
      </c>
    </row>
    <row r="1440" ht="27" customHeight="1">
      <c r="B1440" s="538" t="s">
        <v>1589</v>
      </c>
    </row>
    <row r="1441" ht="27" customHeight="1">
      <c r="B1441" s="538" t="s">
        <v>1590</v>
      </c>
    </row>
    <row r="1442" ht="27" customHeight="1">
      <c r="B1442" s="538" t="s">
        <v>1591</v>
      </c>
    </row>
    <row r="1443" ht="27" customHeight="1">
      <c r="B1443" s="538" t="s">
        <v>1592</v>
      </c>
    </row>
    <row r="1444" ht="27" customHeight="1">
      <c r="B1444" s="538"/>
    </row>
    <row r="1445" ht="27" customHeight="1">
      <c r="B1445" s="538" t="s">
        <v>402</v>
      </c>
    </row>
    <row r="1446" ht="27" customHeight="1">
      <c r="B1446" s="538" t="s">
        <v>1593</v>
      </c>
    </row>
    <row r="1447" ht="27" customHeight="1">
      <c r="B1447" s="538" t="s">
        <v>1594</v>
      </c>
    </row>
    <row r="1448" ht="27" customHeight="1">
      <c r="B1448" s="538" t="s">
        <v>1595</v>
      </c>
    </row>
    <row r="1449" ht="27" customHeight="1">
      <c r="B1449" s="538" t="s">
        <v>1596</v>
      </c>
    </row>
    <row r="1450" ht="27" customHeight="1">
      <c r="B1450" s="538" t="s">
        <v>1597</v>
      </c>
    </row>
    <row r="1451" ht="27" customHeight="1">
      <c r="B1451" s="538" t="s">
        <v>1598</v>
      </c>
    </row>
    <row r="1452" ht="27" customHeight="1">
      <c r="B1452" s="538" t="s">
        <v>1599</v>
      </c>
    </row>
    <row r="1453" ht="27" customHeight="1">
      <c r="B1453" s="538" t="s">
        <v>1600</v>
      </c>
    </row>
    <row r="1454" ht="27" customHeight="1">
      <c r="B1454" s="538" t="s">
        <v>1601</v>
      </c>
    </row>
    <row r="1455" ht="27" customHeight="1">
      <c r="B1455" s="538" t="s">
        <v>1602</v>
      </c>
    </row>
    <row r="1456" ht="27" customHeight="1">
      <c r="B1456" s="538" t="s">
        <v>1603</v>
      </c>
    </row>
    <row r="1457" ht="27" customHeight="1">
      <c r="B1457" s="538" t="s">
        <v>1604</v>
      </c>
    </row>
    <row r="1458" ht="27" customHeight="1">
      <c r="B1458" s="538" t="s">
        <v>1605</v>
      </c>
    </row>
    <row r="1459" ht="27" customHeight="1">
      <c r="B1459" s="538" t="s">
        <v>1606</v>
      </c>
    </row>
    <row r="1460" ht="27" customHeight="1">
      <c r="B1460" s="538" t="s">
        <v>1607</v>
      </c>
    </row>
    <row r="1461" ht="27" customHeight="1">
      <c r="B1461" s="538" t="s">
        <v>1608</v>
      </c>
    </row>
    <row r="1462" ht="27" customHeight="1">
      <c r="B1462" s="538" t="s">
        <v>1609</v>
      </c>
    </row>
    <row r="1463" ht="27" customHeight="1">
      <c r="B1463" s="538" t="s">
        <v>1610</v>
      </c>
    </row>
    <row r="1464" ht="27" customHeight="1">
      <c r="B1464" s="538" t="s">
        <v>1611</v>
      </c>
    </row>
    <row r="1465" ht="27" customHeight="1">
      <c r="B1465" s="538" t="s">
        <v>1612</v>
      </c>
    </row>
    <row r="1466" ht="27" customHeight="1">
      <c r="B1466" s="538" t="s">
        <v>1613</v>
      </c>
    </row>
    <row r="1467" ht="27" customHeight="1">
      <c r="B1467" s="538" t="s">
        <v>1614</v>
      </c>
    </row>
    <row r="1468" ht="27" customHeight="1">
      <c r="B1468" s="538" t="s">
        <v>1615</v>
      </c>
    </row>
    <row r="1469" ht="27" customHeight="1">
      <c r="B1469" s="538" t="s">
        <v>1616</v>
      </c>
    </row>
    <row r="1470" ht="27" customHeight="1">
      <c r="B1470" s="538" t="s">
        <v>1617</v>
      </c>
    </row>
    <row r="1471" ht="27" customHeight="1">
      <c r="B1471" s="538" t="s">
        <v>1618</v>
      </c>
    </row>
    <row r="1472" ht="27" customHeight="1">
      <c r="B1472" s="538" t="s">
        <v>1619</v>
      </c>
    </row>
    <row r="1473" ht="27" customHeight="1">
      <c r="B1473" s="538" t="s">
        <v>1620</v>
      </c>
    </row>
    <row r="1474" ht="27" customHeight="1">
      <c r="B1474" s="538" t="s">
        <v>1621</v>
      </c>
    </row>
    <row r="1475" ht="27" customHeight="1">
      <c r="B1475" s="538" t="s">
        <v>1622</v>
      </c>
    </row>
    <row r="1476" ht="27" customHeight="1">
      <c r="B1476" s="538" t="s">
        <v>1623</v>
      </c>
    </row>
    <row r="1477" ht="27" customHeight="1">
      <c r="B1477" s="538" t="s">
        <v>1624</v>
      </c>
    </row>
    <row r="1478" ht="27" customHeight="1">
      <c r="B1478" s="538" t="s">
        <v>1625</v>
      </c>
    </row>
    <row r="1479" ht="27" customHeight="1">
      <c r="B1479" s="538" t="s">
        <v>1626</v>
      </c>
    </row>
    <row r="1480" ht="27" customHeight="1">
      <c r="B1480" s="538" t="s">
        <v>1627</v>
      </c>
    </row>
    <row r="1481" ht="27" customHeight="1">
      <c r="B1481" s="538" t="s">
        <v>1628</v>
      </c>
    </row>
    <row r="1482" ht="27" customHeight="1">
      <c r="B1482" s="538" t="s">
        <v>1629</v>
      </c>
    </row>
    <row r="1483" ht="27" customHeight="1">
      <c r="B1483" s="538" t="s">
        <v>755</v>
      </c>
    </row>
    <row r="1484" ht="27" customHeight="1">
      <c r="B1484" s="538" t="s">
        <v>1630</v>
      </c>
    </row>
    <row r="1485" ht="27" customHeight="1">
      <c r="B1485" s="538" t="s">
        <v>1631</v>
      </c>
    </row>
    <row r="1486" ht="27" customHeight="1">
      <c r="B1486" s="538" t="s">
        <v>1632</v>
      </c>
    </row>
    <row r="1487" ht="27" customHeight="1">
      <c r="B1487" s="538" t="s">
        <v>1633</v>
      </c>
    </row>
    <row r="1488" ht="27" customHeight="1">
      <c r="B1488" s="538" t="s">
        <v>1634</v>
      </c>
    </row>
    <row r="1489" ht="27" customHeight="1">
      <c r="B1489" s="538" t="s">
        <v>1635</v>
      </c>
    </row>
    <row r="1490" ht="27" customHeight="1">
      <c r="B1490" s="538" t="s">
        <v>1636</v>
      </c>
    </row>
    <row r="1491" ht="27" customHeight="1">
      <c r="B1491" s="538" t="s">
        <v>1637</v>
      </c>
    </row>
    <row r="1492" ht="27" customHeight="1">
      <c r="B1492" s="538" t="s">
        <v>1638</v>
      </c>
    </row>
    <row r="1493" ht="27" customHeight="1">
      <c r="B1493" s="538" t="s">
        <v>1639</v>
      </c>
    </row>
    <row r="1494" ht="27" customHeight="1">
      <c r="B1494" s="538" t="s">
        <v>1640</v>
      </c>
    </row>
    <row r="1495" ht="27" customHeight="1">
      <c r="B1495" s="538" t="s">
        <v>1641</v>
      </c>
    </row>
    <row r="1496" ht="27" customHeight="1">
      <c r="B1496" s="538" t="s">
        <v>1642</v>
      </c>
    </row>
    <row r="1497" ht="27" customHeight="1">
      <c r="B1497" s="538" t="s">
        <v>1643</v>
      </c>
    </row>
    <row r="1498" ht="27" customHeight="1">
      <c r="B1498" s="538" t="s">
        <v>1644</v>
      </c>
    </row>
    <row r="1499" ht="27" customHeight="1">
      <c r="B1499" s="538" t="s">
        <v>1645</v>
      </c>
    </row>
    <row r="1500" ht="27" customHeight="1">
      <c r="B1500" s="538" t="s">
        <v>1646</v>
      </c>
    </row>
    <row r="1501" ht="27" customHeight="1">
      <c r="B1501" s="538" t="s">
        <v>1647</v>
      </c>
    </row>
    <row r="1502" ht="27" customHeight="1">
      <c r="B1502" s="538" t="s">
        <v>1648</v>
      </c>
    </row>
    <row r="1503" ht="27" customHeight="1">
      <c r="B1503" s="538" t="s">
        <v>1649</v>
      </c>
    </row>
    <row r="1504" ht="27" customHeight="1">
      <c r="B1504" s="538" t="s">
        <v>1650</v>
      </c>
    </row>
    <row r="1505" ht="27" customHeight="1">
      <c r="B1505" s="538" t="s">
        <v>1651</v>
      </c>
    </row>
    <row r="1506" ht="27" customHeight="1">
      <c r="B1506" s="538" t="s">
        <v>1652</v>
      </c>
    </row>
    <row r="1507" ht="27" customHeight="1">
      <c r="B1507" s="538" t="s">
        <v>1653</v>
      </c>
    </row>
    <row r="1508" ht="27" customHeight="1">
      <c r="B1508" s="538" t="s">
        <v>1654</v>
      </c>
    </row>
    <row r="1509" ht="27" customHeight="1">
      <c r="B1509" s="538" t="s">
        <v>1655</v>
      </c>
    </row>
    <row r="1510" ht="27" customHeight="1">
      <c r="B1510" s="538" t="s">
        <v>1656</v>
      </c>
    </row>
    <row r="1511" ht="27" customHeight="1">
      <c r="B1511" s="538" t="s">
        <v>1657</v>
      </c>
    </row>
    <row r="1512" ht="27" customHeight="1">
      <c r="B1512" s="538" t="s">
        <v>1658</v>
      </c>
    </row>
    <row r="1513" ht="27" customHeight="1">
      <c r="B1513" s="538" t="s">
        <v>1659</v>
      </c>
    </row>
    <row r="1514" ht="27" customHeight="1">
      <c r="B1514" s="538" t="s">
        <v>1660</v>
      </c>
    </row>
    <row r="1515" ht="27" customHeight="1">
      <c r="B1515" s="538" t="s">
        <v>1661</v>
      </c>
    </row>
    <row r="1516" ht="27" customHeight="1">
      <c r="B1516" s="538" t="s">
        <v>1662</v>
      </c>
    </row>
    <row r="1517" ht="27" customHeight="1">
      <c r="B1517" s="538" t="s">
        <v>1663</v>
      </c>
    </row>
    <row r="1518" ht="27" customHeight="1">
      <c r="B1518" s="538" t="s">
        <v>1664</v>
      </c>
    </row>
    <row r="1519" ht="27" customHeight="1">
      <c r="B1519" s="538" t="s">
        <v>380</v>
      </c>
    </row>
    <row r="1520" ht="27" customHeight="1">
      <c r="B1520" s="538" t="s">
        <v>1665</v>
      </c>
    </row>
    <row r="1521" ht="27" customHeight="1">
      <c r="B1521" s="538" t="s">
        <v>1666</v>
      </c>
    </row>
    <row r="1522" ht="27" customHeight="1">
      <c r="B1522" s="538" t="s">
        <v>1667</v>
      </c>
    </row>
    <row r="1523" ht="27" customHeight="1">
      <c r="B1523" s="538" t="s">
        <v>1668</v>
      </c>
    </row>
    <row r="1524" ht="27" customHeight="1">
      <c r="B1524" s="538" t="s">
        <v>1669</v>
      </c>
    </row>
    <row r="1525" ht="27" customHeight="1">
      <c r="B1525" s="538"/>
    </row>
    <row r="1526" ht="27" customHeight="1">
      <c r="B1526" s="538" t="s">
        <v>1670</v>
      </c>
    </row>
    <row r="1527" ht="27" customHeight="1">
      <c r="B1527" s="538" t="s">
        <v>1671</v>
      </c>
    </row>
    <row r="1528" ht="27" customHeight="1">
      <c r="B1528" s="538" t="s">
        <v>1672</v>
      </c>
    </row>
    <row r="1529" ht="27" customHeight="1">
      <c r="B1529" s="538" t="s">
        <v>1673</v>
      </c>
    </row>
    <row r="1530" ht="27" customHeight="1">
      <c r="B1530" s="538" t="s">
        <v>1674</v>
      </c>
    </row>
    <row r="1531" ht="27" customHeight="1">
      <c r="B1531" s="538" t="s">
        <v>1675</v>
      </c>
    </row>
    <row r="1532" ht="27" customHeight="1">
      <c r="B1532" s="538" t="s">
        <v>1676</v>
      </c>
    </row>
    <row r="1533" ht="27" customHeight="1">
      <c r="B1533" s="538" t="s">
        <v>1677</v>
      </c>
    </row>
    <row r="1534" ht="27" customHeight="1">
      <c r="B1534" s="538" t="s">
        <v>1678</v>
      </c>
    </row>
    <row r="1535" ht="27" customHeight="1">
      <c r="B1535" s="538" t="s">
        <v>1679</v>
      </c>
    </row>
    <row r="1536" ht="27" customHeight="1">
      <c r="B1536" s="538" t="s">
        <v>1680</v>
      </c>
    </row>
    <row r="1537" ht="27" customHeight="1">
      <c r="B1537" s="538" t="s">
        <v>1681</v>
      </c>
    </row>
    <row r="1538" ht="27" customHeight="1">
      <c r="B1538" s="538" t="s">
        <v>1682</v>
      </c>
    </row>
    <row r="1539" ht="27" customHeight="1">
      <c r="B1539" s="538" t="s">
        <v>1683</v>
      </c>
    </row>
    <row r="1540" ht="27" customHeight="1">
      <c r="B1540" s="538" t="s">
        <v>1684</v>
      </c>
    </row>
    <row r="1541" ht="27" customHeight="1">
      <c r="B1541" s="538" t="s">
        <v>1685</v>
      </c>
    </row>
    <row r="1542" ht="27" customHeight="1">
      <c r="B1542" s="538" t="s">
        <v>1686</v>
      </c>
    </row>
    <row r="1543" ht="27" customHeight="1">
      <c r="B1543" s="538" t="s">
        <v>1687</v>
      </c>
    </row>
    <row r="1544" ht="27" customHeight="1">
      <c r="B1544" s="538" t="s">
        <v>1688</v>
      </c>
    </row>
    <row r="1545" ht="27" customHeight="1">
      <c r="B1545" s="538" t="s">
        <v>1689</v>
      </c>
    </row>
    <row r="1546" ht="27" customHeight="1">
      <c r="B1546" s="538" t="s">
        <v>1690</v>
      </c>
    </row>
    <row r="1547" ht="27" customHeight="1">
      <c r="B1547" s="538" t="s">
        <v>1691</v>
      </c>
    </row>
    <row r="1548" ht="27" customHeight="1">
      <c r="B1548" s="538" t="s">
        <v>1692</v>
      </c>
    </row>
    <row r="1549" ht="27" customHeight="1">
      <c r="B1549" s="538" t="s">
        <v>1693</v>
      </c>
    </row>
    <row r="1550" ht="27" customHeight="1">
      <c r="B1550" s="538" t="s">
        <v>1644</v>
      </c>
    </row>
    <row r="1551" ht="27" customHeight="1">
      <c r="B1551" s="538" t="s">
        <v>1645</v>
      </c>
    </row>
    <row r="1552" ht="27" customHeight="1">
      <c r="B1552" s="538" t="s">
        <v>1646</v>
      </c>
    </row>
    <row r="1553" ht="27" customHeight="1">
      <c r="B1553" s="538" t="s">
        <v>1647</v>
      </c>
    </row>
    <row r="1554" ht="27" customHeight="1">
      <c r="B1554" s="538" t="s">
        <v>1694</v>
      </c>
    </row>
    <row r="1555" ht="27" customHeight="1">
      <c r="B1555" s="538" t="s">
        <v>1649</v>
      </c>
    </row>
    <row r="1556" ht="27" customHeight="1">
      <c r="B1556" s="538" t="s">
        <v>1650</v>
      </c>
    </row>
    <row r="1557" ht="27" customHeight="1">
      <c r="B1557" s="538" t="s">
        <v>1651</v>
      </c>
    </row>
    <row r="1558" ht="27" customHeight="1">
      <c r="B1558" s="538" t="s">
        <v>1652</v>
      </c>
    </row>
    <row r="1559" ht="27" customHeight="1">
      <c r="B1559" s="538" t="s">
        <v>1695</v>
      </c>
    </row>
    <row r="1560" ht="27" customHeight="1">
      <c r="B1560" s="538" t="s">
        <v>1654</v>
      </c>
    </row>
    <row r="1561" ht="27" customHeight="1">
      <c r="B1561" s="538" t="s">
        <v>1696</v>
      </c>
    </row>
    <row r="1562" ht="27" customHeight="1">
      <c r="B1562" s="538" t="s">
        <v>1656</v>
      </c>
    </row>
    <row r="1563" ht="27" customHeight="1">
      <c r="B1563" s="538" t="s">
        <v>1697</v>
      </c>
    </row>
    <row r="1564" ht="27" customHeight="1">
      <c r="B1564" s="538" t="s">
        <v>1698</v>
      </c>
    </row>
    <row r="1565" ht="27" customHeight="1">
      <c r="B1565" s="538" t="s">
        <v>1699</v>
      </c>
    </row>
    <row r="1566" ht="27" customHeight="1">
      <c r="B1566" s="538" t="s">
        <v>1700</v>
      </c>
    </row>
    <row r="1567" ht="27" customHeight="1">
      <c r="B1567" s="538" t="s">
        <v>1701</v>
      </c>
    </row>
    <row r="1568" ht="27" customHeight="1">
      <c r="B1568" s="538" t="s">
        <v>1702</v>
      </c>
    </row>
    <row r="1569" ht="27" customHeight="1">
      <c r="B1569" s="538" t="s">
        <v>1703</v>
      </c>
    </row>
    <row r="1570" ht="27" customHeight="1">
      <c r="B1570" s="538" t="s">
        <v>1697</v>
      </c>
    </row>
    <row r="1571" ht="27" customHeight="1">
      <c r="B1571" s="538" t="s">
        <v>1704</v>
      </c>
    </row>
    <row r="1572" ht="27" customHeight="1">
      <c r="B1572" s="538"/>
    </row>
    <row r="1573" ht="27" customHeight="1">
      <c r="B1573" s="538" t="s">
        <v>402</v>
      </c>
    </row>
    <row r="1574" ht="27" customHeight="1">
      <c r="B1574" s="538" t="s">
        <v>1705</v>
      </c>
    </row>
    <row r="1575" ht="27" customHeight="1">
      <c r="B1575" s="538" t="s">
        <v>1706</v>
      </c>
    </row>
    <row r="1576" ht="27" customHeight="1">
      <c r="B1576" s="538" t="s">
        <v>834</v>
      </c>
    </row>
    <row r="1577" ht="27" customHeight="1">
      <c r="B1577" s="538" t="s">
        <v>1707</v>
      </c>
    </row>
    <row r="1578" ht="27" customHeight="1">
      <c r="B1578" s="538" t="s">
        <v>1708</v>
      </c>
    </row>
    <row r="1579" ht="27" customHeight="1">
      <c r="B1579" s="538" t="s">
        <v>1676</v>
      </c>
    </row>
    <row r="1580" ht="27" customHeight="1">
      <c r="B1580" s="538" t="s">
        <v>1709</v>
      </c>
    </row>
    <row r="1581" ht="27" customHeight="1">
      <c r="B1581" s="538" t="s">
        <v>1710</v>
      </c>
    </row>
    <row r="1582" ht="27" customHeight="1">
      <c r="B1582" s="538" t="s">
        <v>1711</v>
      </c>
    </row>
    <row r="1583" ht="27" customHeight="1">
      <c r="B1583" s="538" t="s">
        <v>1712</v>
      </c>
    </row>
    <row r="1584" ht="27" customHeight="1">
      <c r="B1584" s="538" t="s">
        <v>1713</v>
      </c>
    </row>
    <row r="1585" ht="27" customHeight="1">
      <c r="B1585" s="538" t="s">
        <v>1714</v>
      </c>
    </row>
    <row r="1586" ht="27" customHeight="1">
      <c r="B1586" s="538" t="s">
        <v>1715</v>
      </c>
    </row>
    <row r="1587" ht="27" customHeight="1">
      <c r="B1587" s="538" t="s">
        <v>1716</v>
      </c>
    </row>
    <row r="1588" ht="27" customHeight="1">
      <c r="B1588" s="538" t="s">
        <v>1693</v>
      </c>
    </row>
    <row r="1589" ht="27" customHeight="1">
      <c r="B1589" s="538" t="s">
        <v>1644</v>
      </c>
    </row>
    <row r="1590" ht="27" customHeight="1">
      <c r="B1590" s="538" t="s">
        <v>1645</v>
      </c>
    </row>
    <row r="1591" ht="27" customHeight="1">
      <c r="B1591" s="538" t="s">
        <v>1646</v>
      </c>
    </row>
    <row r="1592" ht="27" customHeight="1">
      <c r="B1592" s="538" t="s">
        <v>1647</v>
      </c>
    </row>
    <row r="1593" ht="27" customHeight="1">
      <c r="B1593" s="538" t="s">
        <v>1717</v>
      </c>
    </row>
    <row r="1594" ht="27" customHeight="1">
      <c r="B1594" s="538" t="s">
        <v>1649</v>
      </c>
    </row>
    <row r="1595" ht="27" customHeight="1">
      <c r="B1595" s="538" t="s">
        <v>1650</v>
      </c>
    </row>
    <row r="1596" ht="27" customHeight="1">
      <c r="B1596" s="538" t="s">
        <v>1651</v>
      </c>
    </row>
    <row r="1597" ht="27" customHeight="1">
      <c r="B1597" s="538" t="s">
        <v>1718</v>
      </c>
    </row>
    <row r="1598" ht="27" customHeight="1">
      <c r="B1598" s="538" t="s">
        <v>1653</v>
      </c>
    </row>
    <row r="1599" ht="27" customHeight="1">
      <c r="B1599" s="538" t="s">
        <v>1654</v>
      </c>
    </row>
    <row r="1600" ht="27" customHeight="1">
      <c r="B1600" s="538" t="s">
        <v>1696</v>
      </c>
    </row>
    <row r="1601" ht="27" customHeight="1">
      <c r="B1601" s="538" t="s">
        <v>1656</v>
      </c>
    </row>
    <row r="1602" ht="27" customHeight="1">
      <c r="B1602" s="538" t="s">
        <v>1657</v>
      </c>
    </row>
    <row r="1603" ht="27" customHeight="1">
      <c r="B1603" s="538" t="s">
        <v>1719</v>
      </c>
    </row>
    <row r="1604" ht="27" customHeight="1">
      <c r="B1604" s="538" t="s">
        <v>1720</v>
      </c>
    </row>
    <row r="1605" ht="27" customHeight="1">
      <c r="B1605" s="538" t="s">
        <v>1721</v>
      </c>
    </row>
    <row r="1606" ht="27" customHeight="1">
      <c r="B1606" s="538" t="s">
        <v>1722</v>
      </c>
    </row>
    <row r="1607" ht="27" customHeight="1">
      <c r="B1607" s="538" t="s">
        <v>1723</v>
      </c>
    </row>
    <row r="1608" ht="27" customHeight="1">
      <c r="B1608" s="538" t="s">
        <v>1724</v>
      </c>
    </row>
    <row r="1609" ht="27" customHeight="1">
      <c r="B1609" s="538" t="s">
        <v>1725</v>
      </c>
    </row>
    <row r="1610" ht="27" customHeight="1">
      <c r="B1610" s="538" t="s">
        <v>1726</v>
      </c>
    </row>
    <row r="1611" ht="27" customHeight="1">
      <c r="B1611" s="538" t="s">
        <v>1727</v>
      </c>
    </row>
    <row r="1612" ht="27" customHeight="1">
      <c r="B1612" s="538" t="s">
        <v>1728</v>
      </c>
    </row>
    <row r="1613" ht="27" customHeight="1">
      <c r="B1613" s="538" t="s">
        <v>1729</v>
      </c>
    </row>
    <row r="1614" ht="27" customHeight="1">
      <c r="B1614" s="538" t="s">
        <v>1730</v>
      </c>
    </row>
    <row r="1615" ht="27" customHeight="1">
      <c r="B1615" s="538" t="s">
        <v>1731</v>
      </c>
    </row>
    <row r="1616" ht="27" customHeight="1">
      <c r="B1616" s="538" t="s">
        <v>1732</v>
      </c>
    </row>
    <row r="1617" ht="27" customHeight="1">
      <c r="B1617" s="538" t="s">
        <v>1733</v>
      </c>
    </row>
    <row r="1618" ht="27" customHeight="1">
      <c r="B1618" s="538" t="s">
        <v>1734</v>
      </c>
    </row>
    <row r="1619" ht="27" customHeight="1">
      <c r="B1619" s="538" t="s">
        <v>1735</v>
      </c>
    </row>
    <row r="1620" ht="27" customHeight="1">
      <c r="B1620" s="538" t="s">
        <v>1736</v>
      </c>
    </row>
    <row r="1621" ht="27" customHeight="1">
      <c r="B1621" s="538" t="s">
        <v>1737</v>
      </c>
    </row>
    <row r="1622" ht="27" customHeight="1">
      <c r="B1622" s="538" t="s">
        <v>1738</v>
      </c>
    </row>
    <row r="1623" ht="27" customHeight="1">
      <c r="B1623" s="538" t="s">
        <v>1739</v>
      </c>
    </row>
    <row r="1624" ht="27" customHeight="1">
      <c r="B1624" s="538" t="s">
        <v>1740</v>
      </c>
    </row>
    <row r="1625" ht="27" customHeight="1">
      <c r="B1625" s="538" t="s">
        <v>1741</v>
      </c>
    </row>
    <row r="1626" ht="27" customHeight="1">
      <c r="B1626" s="538" t="s">
        <v>1742</v>
      </c>
    </row>
    <row r="1627" ht="27" customHeight="1">
      <c r="B1627" s="538" t="s">
        <v>1743</v>
      </c>
    </row>
    <row r="1628" ht="27" customHeight="1">
      <c r="B1628" s="538" t="s">
        <v>1744</v>
      </c>
    </row>
    <row r="1629" ht="27" customHeight="1">
      <c r="B1629" s="538" t="s">
        <v>1745</v>
      </c>
    </row>
    <row r="1630" ht="27" customHeight="1">
      <c r="B1630" s="538" t="s">
        <v>1746</v>
      </c>
    </row>
    <row r="1631" ht="27" customHeight="1">
      <c r="B1631" s="538" t="s">
        <v>1747</v>
      </c>
    </row>
    <row r="1632" ht="27" customHeight="1">
      <c r="B1632" s="538" t="s">
        <v>1748</v>
      </c>
    </row>
    <row r="1633" ht="27" customHeight="1">
      <c r="B1633" s="538" t="s">
        <v>1749</v>
      </c>
    </row>
    <row r="1634" ht="27" customHeight="1">
      <c r="B1634" s="538" t="s">
        <v>1750</v>
      </c>
    </row>
    <row r="1635" ht="27" customHeight="1">
      <c r="B1635" s="538" t="s">
        <v>1667</v>
      </c>
    </row>
    <row r="1636" ht="27" customHeight="1">
      <c r="B1636" s="538" t="s">
        <v>1751</v>
      </c>
    </row>
    <row r="1637" ht="27" customHeight="1">
      <c r="B1637" s="538" t="s">
        <v>1752</v>
      </c>
    </row>
    <row r="1638" ht="27" customHeight="1">
      <c r="B1638" s="538" t="s">
        <v>1753</v>
      </c>
    </row>
    <row r="1639" ht="27" customHeight="1">
      <c r="B1639" s="538"/>
    </row>
    <row r="1640" ht="27" customHeight="1">
      <c r="B1640" s="538" t="s">
        <v>402</v>
      </c>
    </row>
    <row r="1641" ht="27" customHeight="1">
      <c r="B1641" s="538" t="s">
        <v>1754</v>
      </c>
    </row>
    <row r="1642" ht="27" customHeight="1">
      <c r="B1642" s="538" t="s">
        <v>1755</v>
      </c>
    </row>
    <row r="1643" ht="27" customHeight="1">
      <c r="B1643" s="538" t="s">
        <v>1756</v>
      </c>
    </row>
    <row r="1644" ht="27" customHeight="1">
      <c r="B1644" s="538" t="s">
        <v>1757</v>
      </c>
    </row>
    <row r="1645" ht="27" customHeight="1">
      <c r="B1645" s="538" t="s">
        <v>1758</v>
      </c>
    </row>
    <row r="1646" ht="27" customHeight="1">
      <c r="B1646" s="538" t="s">
        <v>1759</v>
      </c>
    </row>
    <row r="1647" ht="27" customHeight="1">
      <c r="B1647" s="538" t="s">
        <v>1673</v>
      </c>
    </row>
    <row r="1648" ht="27" customHeight="1">
      <c r="B1648" s="538" t="s">
        <v>1760</v>
      </c>
    </row>
    <row r="1649" ht="27" customHeight="1">
      <c r="B1649" s="538" t="s">
        <v>1761</v>
      </c>
    </row>
    <row r="1650" ht="27" customHeight="1">
      <c r="B1650" s="538" t="s">
        <v>1762</v>
      </c>
    </row>
    <row r="1651" ht="27" customHeight="1">
      <c r="B1651" s="538" t="s">
        <v>1763</v>
      </c>
    </row>
    <row r="1652" ht="27" customHeight="1">
      <c r="B1652" s="538" t="s">
        <v>1764</v>
      </c>
    </row>
    <row r="1653" ht="27" customHeight="1">
      <c r="B1653" s="538" t="s">
        <v>1765</v>
      </c>
    </row>
    <row r="1654" ht="27" customHeight="1">
      <c r="B1654" s="538" t="s">
        <v>1766</v>
      </c>
    </row>
    <row r="1655" ht="27" customHeight="1">
      <c r="B1655" s="538" t="s">
        <v>1767</v>
      </c>
    </row>
    <row r="1656" ht="27" customHeight="1">
      <c r="B1656" s="538" t="s">
        <v>1768</v>
      </c>
    </row>
    <row r="1657" ht="27" customHeight="1">
      <c r="B1657" s="538" t="s">
        <v>1769</v>
      </c>
    </row>
    <row r="1658" ht="27" customHeight="1">
      <c r="B1658" s="538" t="s">
        <v>1770</v>
      </c>
    </row>
    <row r="1659" ht="27" customHeight="1">
      <c r="B1659" s="538" t="s">
        <v>1771</v>
      </c>
    </row>
    <row r="1660" ht="27" customHeight="1">
      <c r="B1660" s="538" t="s">
        <v>1772</v>
      </c>
    </row>
    <row r="1661" ht="27" customHeight="1">
      <c r="B1661" s="538" t="s">
        <v>1773</v>
      </c>
    </row>
    <row r="1662" ht="27" customHeight="1">
      <c r="B1662" s="538" t="s">
        <v>1774</v>
      </c>
    </row>
    <row r="1663" ht="27" customHeight="1">
      <c r="B1663" s="538" t="s">
        <v>1775</v>
      </c>
    </row>
    <row r="1664" ht="27" customHeight="1">
      <c r="B1664" s="538" t="s">
        <v>1776</v>
      </c>
    </row>
    <row r="1665" ht="27" customHeight="1">
      <c r="B1665" s="538" t="s">
        <v>1777</v>
      </c>
    </row>
    <row r="1666" ht="27" customHeight="1">
      <c r="B1666" s="538" t="s">
        <v>1778</v>
      </c>
    </row>
    <row r="1667" ht="27" customHeight="1">
      <c r="B1667" s="538" t="s">
        <v>1779</v>
      </c>
    </row>
    <row r="1668" ht="27" customHeight="1">
      <c r="B1668" s="538" t="s">
        <v>1780</v>
      </c>
    </row>
    <row r="1669" ht="27" customHeight="1">
      <c r="B1669" s="538" t="s">
        <v>1781</v>
      </c>
    </row>
    <row r="1670" ht="27" customHeight="1">
      <c r="B1670" s="538" t="s">
        <v>1693</v>
      </c>
    </row>
    <row r="1671" ht="27" customHeight="1">
      <c r="B1671" s="538" t="s">
        <v>1644</v>
      </c>
    </row>
    <row r="1672" ht="27" customHeight="1">
      <c r="B1672" s="538" t="s">
        <v>1645</v>
      </c>
    </row>
    <row r="1673" ht="27" customHeight="1">
      <c r="B1673" s="538" t="s">
        <v>1646</v>
      </c>
    </row>
    <row r="1674" ht="27" customHeight="1">
      <c r="B1674" s="538" t="s">
        <v>1647</v>
      </c>
    </row>
    <row r="1675" ht="27" customHeight="1">
      <c r="B1675" s="538" t="s">
        <v>1648</v>
      </c>
    </row>
    <row r="1676" ht="27" customHeight="1">
      <c r="B1676" s="538" t="s">
        <v>1649</v>
      </c>
    </row>
    <row r="1677" ht="27" customHeight="1">
      <c r="B1677" s="538" t="s">
        <v>1650</v>
      </c>
    </row>
    <row r="1678" ht="27" customHeight="1">
      <c r="B1678" s="538" t="s">
        <v>1651</v>
      </c>
    </row>
    <row r="1679" ht="27" customHeight="1">
      <c r="B1679" s="538" t="s">
        <v>1718</v>
      </c>
    </row>
    <row r="1680" ht="27" customHeight="1">
      <c r="B1680" s="538" t="s">
        <v>1695</v>
      </c>
    </row>
    <row r="1681" ht="27" customHeight="1">
      <c r="B1681" s="538" t="s">
        <v>1654</v>
      </c>
    </row>
    <row r="1682" ht="27" customHeight="1">
      <c r="B1682" s="538" t="s">
        <v>1696</v>
      </c>
    </row>
    <row r="1683" ht="27" customHeight="1">
      <c r="B1683" s="538" t="s">
        <v>1656</v>
      </c>
    </row>
    <row r="1684" ht="27" customHeight="1">
      <c r="B1684" s="538" t="s">
        <v>1657</v>
      </c>
    </row>
    <row r="1685" ht="27" customHeight="1">
      <c r="B1685" s="538" t="s">
        <v>1658</v>
      </c>
    </row>
    <row r="1686" ht="27" customHeight="1">
      <c r="B1686" s="538" t="s">
        <v>1782</v>
      </c>
    </row>
    <row r="1687" ht="27" customHeight="1">
      <c r="B1687" s="538" t="s">
        <v>1741</v>
      </c>
    </row>
    <row r="1688" ht="27" customHeight="1">
      <c r="B1688" s="538" t="s">
        <v>1783</v>
      </c>
    </row>
    <row r="1689" ht="27" customHeight="1">
      <c r="B1689" s="538" t="s">
        <v>1743</v>
      </c>
    </row>
    <row r="1690" ht="27" customHeight="1">
      <c r="B1690" s="538" t="s">
        <v>1744</v>
      </c>
    </row>
    <row r="1691" ht="27" customHeight="1">
      <c r="B1691" s="538" t="s">
        <v>1745</v>
      </c>
    </row>
    <row r="1692" ht="27" customHeight="1">
      <c r="B1692" s="538" t="s">
        <v>1746</v>
      </c>
    </row>
    <row r="1693" ht="27" customHeight="1">
      <c r="B1693" s="538" t="s">
        <v>1747</v>
      </c>
    </row>
    <row r="1694" ht="27" customHeight="1">
      <c r="B1694" s="538" t="s">
        <v>1784</v>
      </c>
    </row>
    <row r="1695" ht="27" customHeight="1">
      <c r="B1695" s="538" t="s">
        <v>1785</v>
      </c>
    </row>
    <row r="1696" ht="27" customHeight="1">
      <c r="B1696" s="538" t="s">
        <v>1786</v>
      </c>
    </row>
    <row r="1697" ht="27" customHeight="1">
      <c r="B1697" s="538" t="s">
        <v>1787</v>
      </c>
    </row>
    <row r="1698" ht="27" customHeight="1">
      <c r="B1698" s="538" t="s">
        <v>1788</v>
      </c>
    </row>
    <row r="1699" ht="27" customHeight="1">
      <c r="B1699" s="538" t="s">
        <v>380</v>
      </c>
    </row>
    <row r="1700" ht="27" customHeight="1">
      <c r="B1700" s="538" t="s">
        <v>1789</v>
      </c>
    </row>
    <row r="1701" ht="27" customHeight="1">
      <c r="B1701" s="538" t="s">
        <v>1790</v>
      </c>
    </row>
    <row r="1702" ht="27" customHeight="1">
      <c r="B1702" s="538" t="s">
        <v>1791</v>
      </c>
    </row>
    <row r="1703" ht="27" customHeight="1">
      <c r="B1703" s="538" t="s">
        <v>1792</v>
      </c>
    </row>
    <row r="1704" ht="27" customHeight="1">
      <c r="B1704" s="538" t="s">
        <v>1666</v>
      </c>
    </row>
    <row r="1705" ht="27" customHeight="1">
      <c r="B1705" s="538" t="s">
        <v>1793</v>
      </c>
    </row>
    <row r="1706" ht="27" customHeight="1">
      <c r="B1706" s="538" t="s">
        <v>1667</v>
      </c>
    </row>
    <row r="1707" ht="27" customHeight="1">
      <c r="B1707" s="538"/>
    </row>
    <row r="1708" ht="27" customHeight="1">
      <c r="B1708" s="538" t="s">
        <v>402</v>
      </c>
    </row>
    <row r="1709" ht="27" customHeight="1">
      <c r="B1709" s="538" t="s">
        <v>1794</v>
      </c>
    </row>
    <row r="1710" ht="27" customHeight="1">
      <c r="B1710" s="538" t="s">
        <v>1795</v>
      </c>
    </row>
    <row r="1711" ht="27" customHeight="1">
      <c r="B1711" s="538" t="s">
        <v>1796</v>
      </c>
    </row>
    <row r="1712" ht="27" customHeight="1">
      <c r="B1712" s="538" t="s">
        <v>1797</v>
      </c>
    </row>
    <row r="1713" ht="27" customHeight="1">
      <c r="B1713" s="538" t="s">
        <v>1798</v>
      </c>
    </row>
    <row r="1714" ht="27" customHeight="1">
      <c r="B1714" s="538" t="s">
        <v>1799</v>
      </c>
    </row>
    <row r="1715" ht="27" customHeight="1">
      <c r="B1715" s="538" t="s">
        <v>1800</v>
      </c>
    </row>
    <row r="1716" ht="27" customHeight="1">
      <c r="B1716" s="538" t="s">
        <v>1801</v>
      </c>
    </row>
    <row r="1717" ht="27" customHeight="1">
      <c r="B1717" s="538" t="s">
        <v>1802</v>
      </c>
    </row>
    <row r="1718" ht="27" customHeight="1">
      <c r="B1718" s="538" t="s">
        <v>1803</v>
      </c>
    </row>
    <row r="1719" ht="27" customHeight="1">
      <c r="B1719" s="538" t="s">
        <v>1583</v>
      </c>
    </row>
    <row r="1720" ht="27" customHeight="1">
      <c r="B1720" s="538" t="s">
        <v>1804</v>
      </c>
    </row>
    <row r="1721" ht="27" customHeight="1">
      <c r="B1721" s="538" t="s">
        <v>1805</v>
      </c>
    </row>
    <row r="1722" ht="27" customHeight="1">
      <c r="B1722" s="538" t="s">
        <v>1806</v>
      </c>
    </row>
    <row r="1723" ht="27" customHeight="1">
      <c r="B1723" s="538" t="s">
        <v>1807</v>
      </c>
    </row>
    <row r="1724" ht="27" customHeight="1">
      <c r="B1724" s="538" t="s">
        <v>1808</v>
      </c>
    </row>
    <row r="1725" ht="27" customHeight="1">
      <c r="B1725" s="538" t="s">
        <v>1809</v>
      </c>
    </row>
    <row r="1726" ht="27" customHeight="1">
      <c r="B1726" s="538" t="s">
        <v>1810</v>
      </c>
    </row>
    <row r="1727" ht="27" customHeight="1">
      <c r="B1727" s="538" t="s">
        <v>1811</v>
      </c>
    </row>
    <row r="1728" ht="27" customHeight="1">
      <c r="B1728" s="538" t="s">
        <v>1812</v>
      </c>
    </row>
    <row r="1729" ht="27" customHeight="1">
      <c r="B1729" s="538" t="s">
        <v>1813</v>
      </c>
    </row>
    <row r="1730" ht="27" customHeight="1">
      <c r="B1730" s="538" t="s">
        <v>1814</v>
      </c>
    </row>
    <row r="1731" ht="27" customHeight="1">
      <c r="B1731" s="538" t="s">
        <v>1815</v>
      </c>
    </row>
    <row r="1732" ht="27" customHeight="1">
      <c r="B1732" s="538" t="s">
        <v>1816</v>
      </c>
    </row>
    <row r="1733" ht="27" customHeight="1">
      <c r="B1733" s="538" t="s">
        <v>1708</v>
      </c>
    </row>
    <row r="1734" ht="27" customHeight="1">
      <c r="B1734" s="538" t="s">
        <v>1817</v>
      </c>
    </row>
    <row r="1735" ht="27" customHeight="1">
      <c r="B1735" s="538" t="s">
        <v>1818</v>
      </c>
    </row>
    <row r="1736" ht="27" customHeight="1">
      <c r="B1736" s="538" t="s">
        <v>1700</v>
      </c>
    </row>
    <row r="1737" ht="27" customHeight="1">
      <c r="B1737" s="538" t="s">
        <v>1819</v>
      </c>
    </row>
    <row r="1738" ht="27" customHeight="1">
      <c r="B1738" s="538" t="s">
        <v>1820</v>
      </c>
    </row>
    <row r="1739" ht="27" customHeight="1">
      <c r="B1739" s="538" t="s">
        <v>1821</v>
      </c>
    </row>
    <row r="1740" ht="27" customHeight="1">
      <c r="B1740" s="538" t="s">
        <v>1822</v>
      </c>
    </row>
    <row r="1741" ht="27" customHeight="1">
      <c r="B1741" s="538" t="s">
        <v>1823</v>
      </c>
    </row>
    <row r="1742" ht="27" customHeight="1">
      <c r="B1742" s="538" t="s">
        <v>1824</v>
      </c>
    </row>
    <row r="1743" ht="27" customHeight="1">
      <c r="B1743" s="538" t="s">
        <v>1825</v>
      </c>
    </row>
    <row r="1744" ht="27" customHeight="1">
      <c r="B1744" s="538" t="s">
        <v>1826</v>
      </c>
    </row>
    <row r="1745" ht="27" customHeight="1">
      <c r="B1745" s="538" t="s">
        <v>1827</v>
      </c>
    </row>
    <row r="1746" ht="27" customHeight="1">
      <c r="B1746" s="538" t="s">
        <v>1828</v>
      </c>
    </row>
    <row r="1747" ht="27" customHeight="1">
      <c r="B1747" s="538" t="s">
        <v>933</v>
      </c>
    </row>
    <row r="1748" ht="27" customHeight="1">
      <c r="B1748" s="538" t="s">
        <v>1829</v>
      </c>
    </row>
    <row r="1749" ht="27" customHeight="1">
      <c r="B1749" s="538" t="s">
        <v>1830</v>
      </c>
    </row>
    <row r="1750" ht="27" customHeight="1">
      <c r="B1750" s="538" t="s">
        <v>1831</v>
      </c>
    </row>
    <row r="1751" ht="27" customHeight="1">
      <c r="B1751" s="538" t="s">
        <v>1832</v>
      </c>
    </row>
    <row r="1752" ht="27" customHeight="1">
      <c r="B1752" s="538" t="s">
        <v>1833</v>
      </c>
    </row>
    <row r="1753" ht="27" customHeight="1">
      <c r="B1753" s="538" t="s">
        <v>1693</v>
      </c>
    </row>
    <row r="1754" ht="27" customHeight="1">
      <c r="B1754" s="538" t="s">
        <v>1644</v>
      </c>
    </row>
    <row r="1755" ht="27" customHeight="1">
      <c r="B1755" s="538" t="s">
        <v>1645</v>
      </c>
    </row>
    <row r="1756" ht="27" customHeight="1">
      <c r="B1756" s="538" t="s">
        <v>1646</v>
      </c>
    </row>
    <row r="1757" ht="27" customHeight="1">
      <c r="B1757" s="538" t="s">
        <v>1647</v>
      </c>
    </row>
    <row r="1758" ht="27" customHeight="1">
      <c r="B1758" s="538" t="s">
        <v>1834</v>
      </c>
    </row>
    <row r="1759" ht="27" customHeight="1">
      <c r="B1759" s="538" t="s">
        <v>1649</v>
      </c>
    </row>
    <row r="1760" ht="27" customHeight="1">
      <c r="B1760" s="538" t="s">
        <v>1650</v>
      </c>
    </row>
    <row r="1761" ht="27" customHeight="1">
      <c r="B1761" s="538" t="s">
        <v>1651</v>
      </c>
    </row>
    <row r="1762" ht="27" customHeight="1">
      <c r="B1762" s="538" t="s">
        <v>1652</v>
      </c>
    </row>
    <row r="1763" ht="27" customHeight="1">
      <c r="B1763" s="538" t="s">
        <v>1653</v>
      </c>
    </row>
    <row r="1764" ht="27" customHeight="1">
      <c r="B1764" s="538" t="s">
        <v>1654</v>
      </c>
    </row>
    <row r="1765" ht="27" customHeight="1">
      <c r="B1765" s="538" t="s">
        <v>1696</v>
      </c>
    </row>
    <row r="1766" ht="27" customHeight="1">
      <c r="B1766" s="538" t="s">
        <v>1782</v>
      </c>
    </row>
    <row r="1767" ht="27" customHeight="1">
      <c r="B1767" s="538" t="s">
        <v>1741</v>
      </c>
    </row>
    <row r="1768" ht="27" customHeight="1">
      <c r="B1768" s="538" t="s">
        <v>1783</v>
      </c>
    </row>
    <row r="1769" ht="27" customHeight="1">
      <c r="B1769" s="538" t="s">
        <v>1743</v>
      </c>
    </row>
    <row r="1770" ht="27" customHeight="1">
      <c r="B1770" s="538" t="s">
        <v>1744</v>
      </c>
    </row>
    <row r="1771" ht="27" customHeight="1">
      <c r="B1771" s="538" t="s">
        <v>1667</v>
      </c>
    </row>
    <row r="1772" ht="27" customHeight="1">
      <c r="B1772" s="538"/>
    </row>
    <row r="1773" ht="27" customHeight="1">
      <c r="B1773" s="538" t="s">
        <v>1672</v>
      </c>
    </row>
    <row r="1774" ht="27" customHeight="1">
      <c r="B1774" s="538" t="s">
        <v>1835</v>
      </c>
    </row>
    <row r="1775" ht="27" customHeight="1">
      <c r="B1775" s="538" t="s">
        <v>1805</v>
      </c>
    </row>
    <row r="1776" ht="27" customHeight="1">
      <c r="B1776" s="538" t="s">
        <v>835</v>
      </c>
    </row>
    <row r="1777" ht="27" customHeight="1">
      <c r="B1777" s="538" t="s">
        <v>1836</v>
      </c>
    </row>
    <row r="1778" ht="27" customHeight="1">
      <c r="B1778" s="538" t="s">
        <v>1837</v>
      </c>
    </row>
    <row r="1779" ht="27" customHeight="1">
      <c r="B1779" s="538" t="s">
        <v>806</v>
      </c>
    </row>
    <row r="1780" ht="27" customHeight="1">
      <c r="B1780" s="538" t="s">
        <v>1838</v>
      </c>
    </row>
    <row r="1781" ht="27" customHeight="1">
      <c r="B1781" s="538" t="s">
        <v>1839</v>
      </c>
    </row>
    <row r="1782" ht="27" customHeight="1">
      <c r="B1782" s="538" t="s">
        <v>1840</v>
      </c>
    </row>
    <row r="1783" ht="27" customHeight="1">
      <c r="B1783" s="538" t="s">
        <v>1841</v>
      </c>
    </row>
    <row r="1784" ht="27" customHeight="1">
      <c r="B1784" s="538" t="s">
        <v>1623</v>
      </c>
    </row>
    <row r="1785" ht="27" customHeight="1">
      <c r="B1785" s="538" t="s">
        <v>1842</v>
      </c>
    </row>
    <row r="1786" ht="27" customHeight="1">
      <c r="B1786" s="538" t="s">
        <v>1693</v>
      </c>
    </row>
    <row r="1787" ht="27" customHeight="1">
      <c r="B1787" s="538" t="s">
        <v>1644</v>
      </c>
    </row>
    <row r="1788" ht="27" customHeight="1">
      <c r="B1788" s="538" t="s">
        <v>1645</v>
      </c>
    </row>
    <row r="1789" ht="27" customHeight="1">
      <c r="B1789" s="538" t="s">
        <v>1646</v>
      </c>
    </row>
    <row r="1790" ht="27" customHeight="1">
      <c r="B1790" s="538" t="s">
        <v>1647</v>
      </c>
    </row>
    <row r="1791" ht="27" customHeight="1">
      <c r="B1791" s="538" t="s">
        <v>1717</v>
      </c>
    </row>
    <row r="1792" ht="27" customHeight="1">
      <c r="B1792" s="538" t="s">
        <v>1649</v>
      </c>
    </row>
    <row r="1793" ht="27" customHeight="1">
      <c r="B1793" s="538" t="s">
        <v>1650</v>
      </c>
    </row>
    <row r="1794" ht="27" customHeight="1">
      <c r="B1794" s="538" t="s">
        <v>1651</v>
      </c>
    </row>
    <row r="1795" ht="27" customHeight="1">
      <c r="B1795" s="538" t="s">
        <v>1652</v>
      </c>
    </row>
    <row r="1796" ht="27" customHeight="1">
      <c r="B1796" s="538" t="s">
        <v>1653</v>
      </c>
    </row>
    <row r="1797" ht="27" customHeight="1">
      <c r="B1797" s="538" t="s">
        <v>1654</v>
      </c>
    </row>
    <row r="1798" ht="27" customHeight="1">
      <c r="B1798" s="538" t="s">
        <v>1696</v>
      </c>
    </row>
    <row r="1799" ht="27" customHeight="1">
      <c r="B1799" s="538" t="s">
        <v>1656</v>
      </c>
    </row>
    <row r="1800" ht="27" customHeight="1">
      <c r="B1800" s="538" t="s">
        <v>1843</v>
      </c>
    </row>
    <row r="1801" ht="27" customHeight="1">
      <c r="B1801" s="538" t="s">
        <v>1658</v>
      </c>
    </row>
    <row r="1802" ht="27" customHeight="1">
      <c r="B1802" s="538" t="s">
        <v>1844</v>
      </c>
    </row>
    <row r="1803" ht="27" customHeight="1">
      <c r="B1803" s="538" t="s">
        <v>1720</v>
      </c>
    </row>
    <row r="1804" ht="27" customHeight="1">
      <c r="B1804" s="538" t="s">
        <v>1721</v>
      </c>
    </row>
    <row r="1805" ht="27" customHeight="1">
      <c r="B1805" s="538" t="s">
        <v>1722</v>
      </c>
    </row>
    <row r="1806" ht="27" customHeight="1">
      <c r="B1806" s="538" t="s">
        <v>1845</v>
      </c>
    </row>
    <row r="1807" ht="27" customHeight="1">
      <c r="B1807" s="538" t="s">
        <v>1723</v>
      </c>
    </row>
    <row r="1808" ht="27" customHeight="1">
      <c r="B1808" s="538" t="s">
        <v>1724</v>
      </c>
    </row>
    <row r="1809" ht="27" customHeight="1">
      <c r="B1809" s="538" t="s">
        <v>1725</v>
      </c>
    </row>
    <row r="1810" ht="27" customHeight="1">
      <c r="B1810" s="538" t="s">
        <v>1846</v>
      </c>
    </row>
    <row r="1811" ht="27" customHeight="1">
      <c r="B1811" s="538" t="s">
        <v>1727</v>
      </c>
    </row>
    <row r="1812" ht="27" customHeight="1">
      <c r="B1812" s="538" t="s">
        <v>1728</v>
      </c>
    </row>
    <row r="1813" ht="27" customHeight="1">
      <c r="B1813" s="538" t="s">
        <v>1729</v>
      </c>
    </row>
    <row r="1814" ht="27" customHeight="1">
      <c r="B1814" s="538" t="s">
        <v>1730</v>
      </c>
    </row>
    <row r="1815" ht="27" customHeight="1">
      <c r="B1815" s="538" t="s">
        <v>1731</v>
      </c>
    </row>
    <row r="1816" ht="27" customHeight="1">
      <c r="B1816" s="538" t="s">
        <v>1732</v>
      </c>
    </row>
    <row r="1817" ht="27" customHeight="1">
      <c r="B1817" s="538" t="s">
        <v>1733</v>
      </c>
    </row>
    <row r="1818" ht="27" customHeight="1">
      <c r="B1818" s="538" t="s">
        <v>1734</v>
      </c>
    </row>
    <row r="1819" ht="27" customHeight="1">
      <c r="B1819" s="538" t="s">
        <v>1847</v>
      </c>
    </row>
    <row r="1820" ht="27" customHeight="1">
      <c r="B1820" s="538" t="s">
        <v>1736</v>
      </c>
    </row>
    <row r="1821" ht="27" customHeight="1">
      <c r="B1821" s="538" t="s">
        <v>1737</v>
      </c>
    </row>
    <row r="1822" ht="27" customHeight="1">
      <c r="B1822" s="538" t="s">
        <v>1738</v>
      </c>
    </row>
    <row r="1823" ht="27" customHeight="1">
      <c r="B1823" s="538" t="s">
        <v>1782</v>
      </c>
    </row>
    <row r="1824" ht="27" customHeight="1">
      <c r="B1824" s="538" t="s">
        <v>1741</v>
      </c>
    </row>
    <row r="1825" ht="27" customHeight="1">
      <c r="B1825" s="538" t="s">
        <v>1783</v>
      </c>
    </row>
    <row r="1826" ht="27" customHeight="1">
      <c r="B1826" s="538" t="s">
        <v>1848</v>
      </c>
    </row>
    <row r="1827" ht="27" customHeight="1">
      <c r="B1827" s="538" t="s">
        <v>1744</v>
      </c>
    </row>
    <row r="1828" ht="27" customHeight="1">
      <c r="B1828" s="538" t="s">
        <v>1745</v>
      </c>
    </row>
    <row r="1829" ht="27" customHeight="1">
      <c r="B1829" s="538" t="s">
        <v>1746</v>
      </c>
    </row>
    <row r="1830" ht="27" customHeight="1">
      <c r="B1830" s="538" t="s">
        <v>1747</v>
      </c>
    </row>
    <row r="1831" ht="27" customHeight="1">
      <c r="B1831" s="538" t="s">
        <v>1667</v>
      </c>
    </row>
    <row r="1832" ht="27" customHeight="1">
      <c r="B1832" s="538"/>
    </row>
    <row r="1833" ht="27" customHeight="1">
      <c r="B1833" s="538" t="s">
        <v>402</v>
      </c>
    </row>
    <row r="1834" ht="27" customHeight="1">
      <c r="B1834" s="538" t="s">
        <v>1672</v>
      </c>
    </row>
    <row r="1835" ht="27" customHeight="1">
      <c r="B1835" s="538" t="s">
        <v>1012</v>
      </c>
    </row>
    <row r="1836" ht="27" customHeight="1">
      <c r="B1836" s="538" t="s">
        <v>1849</v>
      </c>
    </row>
    <row r="1837" ht="27" customHeight="1">
      <c r="B1837" s="538" t="s">
        <v>1708</v>
      </c>
    </row>
    <row r="1838" ht="27" customHeight="1">
      <c r="B1838" s="538" t="s">
        <v>1850</v>
      </c>
    </row>
    <row r="1839" ht="27" customHeight="1">
      <c r="B1839" s="538" t="s">
        <v>1851</v>
      </c>
    </row>
    <row r="1840" ht="27" customHeight="1">
      <c r="B1840" s="538" t="s">
        <v>806</v>
      </c>
    </row>
    <row r="1841" ht="27" customHeight="1">
      <c r="B1841" s="538" t="s">
        <v>1838</v>
      </c>
    </row>
    <row r="1842" ht="27" customHeight="1">
      <c r="B1842" s="538" t="s">
        <v>1714</v>
      </c>
    </row>
    <row r="1843" ht="27" customHeight="1">
      <c r="B1843" s="538" t="s">
        <v>1852</v>
      </c>
    </row>
    <row r="1844" ht="27" customHeight="1">
      <c r="B1844" s="538" t="s">
        <v>1853</v>
      </c>
    </row>
    <row r="1845" ht="27" customHeight="1">
      <c r="B1845" s="538" t="s">
        <v>1854</v>
      </c>
    </row>
    <row r="1846" ht="27" customHeight="1">
      <c r="B1846" s="538" t="s">
        <v>933</v>
      </c>
    </row>
    <row r="1847" ht="27" customHeight="1">
      <c r="B1847" s="538" t="s">
        <v>1693</v>
      </c>
    </row>
    <row r="1848" ht="27" customHeight="1">
      <c r="B1848" s="538" t="s">
        <v>1644</v>
      </c>
    </row>
    <row r="1849" ht="27" customHeight="1">
      <c r="B1849" s="538" t="s">
        <v>1645</v>
      </c>
    </row>
    <row r="1850" ht="27" customHeight="1">
      <c r="B1850" s="538" t="s">
        <v>1646</v>
      </c>
    </row>
    <row r="1851" ht="27" customHeight="1">
      <c r="B1851" s="538" t="s">
        <v>1647</v>
      </c>
    </row>
    <row r="1852" ht="27" customHeight="1">
      <c r="B1852" s="538" t="s">
        <v>1717</v>
      </c>
    </row>
    <row r="1853" ht="27" customHeight="1">
      <c r="B1853" s="538" t="s">
        <v>1649</v>
      </c>
    </row>
    <row r="1854" ht="27" customHeight="1">
      <c r="B1854" s="538" t="s">
        <v>1650</v>
      </c>
    </row>
    <row r="1855" ht="27" customHeight="1">
      <c r="B1855" s="538" t="s">
        <v>1651</v>
      </c>
    </row>
    <row r="1856" ht="27" customHeight="1">
      <c r="B1856" s="538" t="s">
        <v>1652</v>
      </c>
    </row>
    <row r="1857" ht="27" customHeight="1">
      <c r="B1857" s="538" t="s">
        <v>1653</v>
      </c>
    </row>
    <row r="1858" ht="27" customHeight="1">
      <c r="B1858" s="538" t="s">
        <v>1654</v>
      </c>
    </row>
    <row r="1859" ht="27" customHeight="1">
      <c r="B1859" s="538" t="s">
        <v>1855</v>
      </c>
    </row>
    <row r="1860" ht="27" customHeight="1">
      <c r="B1860" s="538" t="s">
        <v>1656</v>
      </c>
    </row>
    <row r="1861" ht="27" customHeight="1">
      <c r="B1861" s="538" t="s">
        <v>1843</v>
      </c>
    </row>
    <row r="1862" ht="27" customHeight="1">
      <c r="B1862" s="538" t="s">
        <v>1658</v>
      </c>
    </row>
    <row r="1863" ht="27" customHeight="1">
      <c r="B1863" s="538" t="s">
        <v>1844</v>
      </c>
    </row>
    <row r="1864" ht="27" customHeight="1">
      <c r="B1864" s="538" t="s">
        <v>1856</v>
      </c>
    </row>
    <row r="1865" ht="27" customHeight="1">
      <c r="B1865" s="538" t="s">
        <v>1857</v>
      </c>
    </row>
    <row r="1866" ht="27" customHeight="1">
      <c r="B1866" s="538" t="s">
        <v>1858</v>
      </c>
    </row>
    <row r="1867" ht="27" customHeight="1">
      <c r="B1867" s="538" t="s">
        <v>1723</v>
      </c>
    </row>
    <row r="1868" ht="27" customHeight="1">
      <c r="B1868" s="538" t="s">
        <v>1724</v>
      </c>
    </row>
    <row r="1869" ht="27" customHeight="1">
      <c r="B1869" s="538" t="s">
        <v>1725</v>
      </c>
    </row>
    <row r="1870" ht="27" customHeight="1">
      <c r="B1870" s="538" t="s">
        <v>1726</v>
      </c>
    </row>
    <row r="1871" ht="27" customHeight="1">
      <c r="B1871" s="538" t="s">
        <v>1727</v>
      </c>
    </row>
    <row r="1872" ht="27" customHeight="1">
      <c r="B1872" s="538" t="s">
        <v>1728</v>
      </c>
    </row>
    <row r="1873" ht="27" customHeight="1">
      <c r="B1873" s="538" t="s">
        <v>1729</v>
      </c>
    </row>
    <row r="1874" ht="27" customHeight="1">
      <c r="B1874" s="538" t="s">
        <v>1730</v>
      </c>
    </row>
    <row r="1875" ht="27" customHeight="1">
      <c r="B1875" s="538" t="s">
        <v>1859</v>
      </c>
    </row>
    <row r="1876" ht="27" customHeight="1">
      <c r="B1876" s="538" t="s">
        <v>1732</v>
      </c>
    </row>
    <row r="1877" ht="27" customHeight="1">
      <c r="B1877" s="538" t="s">
        <v>1733</v>
      </c>
    </row>
    <row r="1878" ht="27" customHeight="1">
      <c r="B1878" s="538" t="s">
        <v>1734</v>
      </c>
    </row>
    <row r="1879" ht="27" customHeight="1">
      <c r="B1879" s="538" t="s">
        <v>1860</v>
      </c>
    </row>
    <row r="1880" ht="27" customHeight="1">
      <c r="B1880" s="538" t="s">
        <v>1736</v>
      </c>
    </row>
    <row r="1881" ht="27" customHeight="1">
      <c r="B1881" s="538" t="s">
        <v>1737</v>
      </c>
    </row>
    <row r="1882" ht="27" customHeight="1">
      <c r="B1882" s="538" t="s">
        <v>1861</v>
      </c>
    </row>
    <row r="1883" ht="27" customHeight="1">
      <c r="B1883" s="538" t="s">
        <v>1782</v>
      </c>
    </row>
    <row r="1884" ht="27" customHeight="1">
      <c r="B1884" s="538" t="s">
        <v>1741</v>
      </c>
    </row>
    <row r="1885" ht="27" customHeight="1">
      <c r="B1885" s="538" t="s">
        <v>1783</v>
      </c>
    </row>
    <row r="1886" ht="27" customHeight="1">
      <c r="B1886" s="538" t="s">
        <v>1848</v>
      </c>
    </row>
    <row r="1887" ht="27" customHeight="1">
      <c r="B1887" s="538" t="s">
        <v>1744</v>
      </c>
    </row>
    <row r="1888" ht="27" customHeight="1">
      <c r="B1888" s="538" t="s">
        <v>1745</v>
      </c>
    </row>
    <row r="1889" ht="27" customHeight="1">
      <c r="B1889" s="538" t="s">
        <v>1746</v>
      </c>
    </row>
    <row r="1890" ht="27" customHeight="1">
      <c r="B1890" s="538" t="s">
        <v>1747</v>
      </c>
    </row>
    <row r="1891" ht="27" customHeight="1">
      <c r="B1891" s="538" t="s">
        <v>1667</v>
      </c>
    </row>
    <row r="1892" ht="27" customHeight="1">
      <c r="B1892" s="538" t="s">
        <v>1862</v>
      </c>
    </row>
    <row r="1893" ht="27" customHeight="1">
      <c r="B1893" s="538"/>
    </row>
    <row r="1894" ht="27" customHeight="1">
      <c r="B1894" s="538" t="s">
        <v>1863</v>
      </c>
    </row>
    <row r="1895" ht="27" customHeight="1">
      <c r="B1895" s="538" t="s">
        <v>1864</v>
      </c>
    </row>
    <row r="1896" ht="27" customHeight="1">
      <c r="B1896" s="538" t="s">
        <v>1865</v>
      </c>
    </row>
    <row r="1897" ht="27" customHeight="1">
      <c r="B1897" s="538" t="s">
        <v>1866</v>
      </c>
    </row>
    <row r="1898" ht="27" customHeight="1">
      <c r="B1898" s="538" t="s">
        <v>1867</v>
      </c>
    </row>
    <row r="1899" ht="27" customHeight="1">
      <c r="B1899" s="538" t="s">
        <v>1868</v>
      </c>
    </row>
    <row r="1900" ht="27" customHeight="1">
      <c r="B1900" s="538" t="s">
        <v>1869</v>
      </c>
    </row>
    <row r="1901" ht="27" customHeight="1">
      <c r="B1901" s="538" t="s">
        <v>1870</v>
      </c>
    </row>
    <row r="1902" ht="27" customHeight="1">
      <c r="B1902" s="538" t="s">
        <v>1871</v>
      </c>
    </row>
    <row r="1903" ht="27" customHeight="1">
      <c r="B1903" s="538" t="s">
        <v>1872</v>
      </c>
    </row>
    <row r="1904" ht="27" customHeight="1">
      <c r="B1904" s="538" t="s">
        <v>1873</v>
      </c>
    </row>
    <row r="1905" ht="27" customHeight="1">
      <c r="B1905" s="538" t="s">
        <v>1874</v>
      </c>
    </row>
    <row r="1906" ht="27" customHeight="1">
      <c r="B1906" s="538" t="s">
        <v>1875</v>
      </c>
    </row>
    <row r="1907" ht="27" customHeight="1">
      <c r="B1907" s="538" t="s">
        <v>1876</v>
      </c>
    </row>
    <row r="1908" ht="27" customHeight="1">
      <c r="B1908" s="538" t="s">
        <v>1877</v>
      </c>
    </row>
    <row r="1909" ht="27" customHeight="1">
      <c r="B1909" s="538" t="s">
        <v>1878</v>
      </c>
    </row>
    <row r="1910" ht="27" customHeight="1">
      <c r="B1910" s="538" t="s">
        <v>1879</v>
      </c>
    </row>
    <row r="1911" ht="27" customHeight="1">
      <c r="B1911" s="538" t="s">
        <v>1880</v>
      </c>
    </row>
    <row r="1912" ht="27" customHeight="1">
      <c r="B1912" s="538" t="s">
        <v>1881</v>
      </c>
    </row>
    <row r="1913" ht="27" customHeight="1">
      <c r="B1913" s="538" t="s">
        <v>1882</v>
      </c>
    </row>
    <row r="1914" ht="27" customHeight="1">
      <c r="B1914" s="538" t="s">
        <v>1883</v>
      </c>
    </row>
    <row r="1915" ht="27" customHeight="1">
      <c r="B1915" s="538" t="s">
        <v>1884</v>
      </c>
    </row>
    <row r="1916" ht="27" customHeight="1">
      <c r="B1916" s="538" t="s">
        <v>1885</v>
      </c>
    </row>
    <row r="1917" ht="27" customHeight="1">
      <c r="B1917" s="538" t="s">
        <v>1886</v>
      </c>
    </row>
    <row r="1918" ht="27" customHeight="1">
      <c r="B1918" s="538" t="s">
        <v>1887</v>
      </c>
    </row>
    <row r="1919" ht="27" customHeight="1">
      <c r="B1919" s="538" t="s">
        <v>1888</v>
      </c>
    </row>
    <row r="1920" ht="27" customHeight="1">
      <c r="B1920" s="538" t="s">
        <v>1889</v>
      </c>
    </row>
    <row r="1921" ht="27" customHeight="1">
      <c r="B1921" s="538" t="s">
        <v>1890</v>
      </c>
    </row>
    <row r="1922" ht="27" customHeight="1">
      <c r="B1922" s="538" t="s">
        <v>1891</v>
      </c>
    </row>
    <row r="1923" ht="27" customHeight="1">
      <c r="B1923" s="538" t="s">
        <v>1892</v>
      </c>
    </row>
    <row r="1924" ht="27" customHeight="1">
      <c r="B1924" s="538" t="s">
        <v>1893</v>
      </c>
    </row>
    <row r="1925" ht="27" customHeight="1">
      <c r="B1925" s="538" t="s">
        <v>1894</v>
      </c>
    </row>
    <row r="1926" ht="27" customHeight="1">
      <c r="B1926" s="538" t="s">
        <v>1895</v>
      </c>
    </row>
    <row r="1927" ht="27" customHeight="1">
      <c r="B1927" s="538" t="s">
        <v>1896</v>
      </c>
    </row>
    <row r="1928" ht="27" customHeight="1">
      <c r="B1928" s="538" t="s">
        <v>1897</v>
      </c>
    </row>
    <row r="1929" ht="27" customHeight="1">
      <c r="B1929" s="538" t="s">
        <v>1898</v>
      </c>
    </row>
    <row r="1930" ht="27" customHeight="1">
      <c r="B1930" s="538" t="s">
        <v>1899</v>
      </c>
    </row>
    <row r="1931" ht="27" customHeight="1">
      <c r="B1931" s="538" t="s">
        <v>1900</v>
      </c>
    </row>
    <row r="1932" ht="27" customHeight="1">
      <c r="B1932" s="538" t="s">
        <v>1901</v>
      </c>
    </row>
    <row r="1933" ht="27" customHeight="1">
      <c r="B1933" s="538" t="s">
        <v>1902</v>
      </c>
    </row>
    <row r="1934" ht="27" customHeight="1">
      <c r="B1934" s="538" t="s">
        <v>1903</v>
      </c>
    </row>
    <row r="1935" ht="27" customHeight="1">
      <c r="B1935" s="538" t="s">
        <v>1904</v>
      </c>
    </row>
    <row r="1936" ht="27" customHeight="1">
      <c r="B1936" s="538" t="s">
        <v>1905</v>
      </c>
    </row>
    <row r="1937" ht="27" customHeight="1">
      <c r="B1937" s="538" t="s">
        <v>1906</v>
      </c>
    </row>
    <row r="1938" ht="27" customHeight="1">
      <c r="B1938" s="538" t="s">
        <v>1907</v>
      </c>
    </row>
    <row r="1939" ht="27" customHeight="1">
      <c r="B1939" s="538" t="s">
        <v>1908</v>
      </c>
    </row>
    <row r="1940" ht="27" customHeight="1">
      <c r="B1940" s="538" t="s">
        <v>1909</v>
      </c>
    </row>
    <row r="1941" ht="27" customHeight="1">
      <c r="B1941" s="538" t="s">
        <v>1910</v>
      </c>
    </row>
    <row r="1942" ht="27" customHeight="1">
      <c r="B1942" s="538" t="s">
        <v>1911</v>
      </c>
    </row>
    <row r="1943" ht="27" customHeight="1">
      <c r="B1943" s="538" t="s">
        <v>1912</v>
      </c>
    </row>
    <row r="1944" ht="27" customHeight="1">
      <c r="B1944" s="538" t="s">
        <v>1913</v>
      </c>
    </row>
    <row r="1945" ht="27" customHeight="1">
      <c r="B1945" s="538" t="s">
        <v>1914</v>
      </c>
    </row>
    <row r="1946" ht="27" customHeight="1">
      <c r="B1946" s="538" t="s">
        <v>1915</v>
      </c>
    </row>
    <row r="1947" ht="27" customHeight="1">
      <c r="B1947" s="538" t="s">
        <v>1916</v>
      </c>
    </row>
    <row r="1948" ht="27" customHeight="1">
      <c r="B1948" s="538" t="s">
        <v>1917</v>
      </c>
    </row>
    <row r="1949" ht="27" customHeight="1">
      <c r="B1949" s="538" t="s">
        <v>1918</v>
      </c>
    </row>
    <row r="1950" ht="27" customHeight="1">
      <c r="B1950" s="538" t="s">
        <v>1919</v>
      </c>
    </row>
    <row r="1951" ht="27" customHeight="1">
      <c r="B1951" s="538" t="s">
        <v>1920</v>
      </c>
    </row>
    <row r="1952" ht="27" customHeight="1">
      <c r="B1952" s="538" t="s">
        <v>1921</v>
      </c>
    </row>
  </sheetData>
  <sheetProtection password="DC20" sheet="1" objects="1" scenarios="1"/>
  <mergeCells count="12">
    <mergeCell ref="B8:B10"/>
    <mergeCell ref="B11:B13"/>
    <mergeCell ref="B14:B16"/>
    <mergeCell ref="B17:B19"/>
    <mergeCell ref="A31:B31"/>
    <mergeCell ref="B1:D1"/>
    <mergeCell ref="B2:D2"/>
    <mergeCell ref="B3:D3"/>
    <mergeCell ref="B5:B7"/>
    <mergeCell ref="B20:B22"/>
    <mergeCell ref="B23:B25"/>
    <mergeCell ref="B26:B28"/>
  </mergeCells>
  <dataValidations count="1">
    <dataValidation type="list" allowBlank="1" showInputMessage="1" sqref="D5:D28">
      <formula1>$B$35:$B$1952</formula1>
    </dataValidation>
  </dataValidations>
  <printOptions horizontalCentered="1"/>
  <pageMargins left="0.6" right="0.6" top="0.6" bottom="0.6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M11" sqref="M11"/>
    </sheetView>
  </sheetViews>
  <sheetFormatPr defaultColWidth="8.8515625" defaultRowHeight="12.75"/>
  <cols>
    <col min="1" max="1" width="2.421875" style="158" customWidth="1"/>
    <col min="2" max="2" width="8.00390625" style="158" customWidth="1"/>
    <col min="3" max="3" width="7.00390625" style="158" customWidth="1"/>
    <col min="4" max="4" width="6.140625" style="158" customWidth="1"/>
    <col min="5" max="5" width="4.7109375" style="158" customWidth="1"/>
    <col min="6" max="6" width="5.140625" style="158" customWidth="1"/>
    <col min="7" max="7" width="4.140625" style="158" customWidth="1"/>
    <col min="8" max="8" width="13.140625" style="158" customWidth="1"/>
    <col min="9" max="9" width="12.421875" style="158" customWidth="1"/>
    <col min="10" max="10" width="1.7109375" style="158" customWidth="1"/>
    <col min="11" max="12" width="12.421875" style="158" customWidth="1"/>
    <col min="13" max="16384" width="8.8515625" style="158" customWidth="1"/>
  </cols>
  <sheetData>
    <row r="1" spans="1:12" ht="14.25">
      <c r="A1" s="537" t="s">
        <v>354</v>
      </c>
      <c r="K1" s="189"/>
      <c r="L1" s="189"/>
    </row>
    <row r="2" ht="17.25" customHeight="1">
      <c r="B2" s="579" t="s">
        <v>2113</v>
      </c>
    </row>
    <row r="3" spans="1:12" ht="12.75" customHeight="1" thickBot="1">
      <c r="A3" s="762" t="s">
        <v>29</v>
      </c>
      <c r="B3" s="697"/>
      <c r="C3" s="697"/>
      <c r="D3" s="697"/>
      <c r="E3" s="697"/>
      <c r="F3" s="697"/>
      <c r="G3" s="697"/>
      <c r="H3" s="764" t="s">
        <v>182</v>
      </c>
      <c r="I3" s="764"/>
      <c r="J3" s="764"/>
      <c r="K3" s="764"/>
      <c r="L3" s="764"/>
    </row>
    <row r="4" spans="1:12" ht="12.75" customHeight="1">
      <c r="A4" s="697"/>
      <c r="B4" s="697"/>
      <c r="C4" s="697"/>
      <c r="D4" s="697"/>
      <c r="E4" s="697"/>
      <c r="F4" s="697"/>
      <c r="G4" s="697"/>
      <c r="H4" s="766" t="s">
        <v>82</v>
      </c>
      <c r="I4" s="767"/>
      <c r="J4" s="190"/>
      <c r="K4" s="768" t="s">
        <v>83</v>
      </c>
      <c r="L4" s="769"/>
    </row>
    <row r="5" spans="1:12" ht="12.75" customHeight="1">
      <c r="A5" s="697"/>
      <c r="B5" s="697"/>
      <c r="C5" s="697"/>
      <c r="D5" s="697"/>
      <c r="E5" s="697"/>
      <c r="F5" s="697"/>
      <c r="G5" s="697"/>
      <c r="H5" s="191" t="s">
        <v>81</v>
      </c>
      <c r="I5" s="192">
        <f>'1 Start Here'!H13-1</f>
        <v>-1</v>
      </c>
      <c r="J5" s="193"/>
      <c r="K5" s="194" t="s">
        <v>53</v>
      </c>
      <c r="L5" s="195">
        <f>'1 Start Here'!H4-1</f>
        <v>-1</v>
      </c>
    </row>
    <row r="6" spans="1:12" ht="12.75" customHeight="1" thickBot="1">
      <c r="A6" s="185"/>
      <c r="B6" s="196"/>
      <c r="H6" s="197"/>
      <c r="I6" s="198"/>
      <c r="J6" s="193"/>
      <c r="K6" s="197"/>
      <c r="L6" s="198"/>
    </row>
    <row r="7" spans="1:12" ht="12.75" customHeight="1" thickBot="1">
      <c r="A7" s="199" t="s">
        <v>30</v>
      </c>
      <c r="B7" s="200"/>
      <c r="C7" s="200"/>
      <c r="D7" s="200"/>
      <c r="E7" s="200"/>
      <c r="F7" s="200"/>
      <c r="G7" s="200"/>
      <c r="H7" s="201" t="s">
        <v>31</v>
      </c>
      <c r="I7" s="202" t="s">
        <v>32</v>
      </c>
      <c r="J7" s="203"/>
      <c r="K7" s="204" t="s">
        <v>31</v>
      </c>
      <c r="L7" s="205" t="s">
        <v>32</v>
      </c>
    </row>
    <row r="8" spans="1:12" ht="12.75" customHeight="1">
      <c r="A8" s="770"/>
      <c r="B8" s="771"/>
      <c r="C8" s="771"/>
      <c r="D8" s="771"/>
      <c r="E8" s="771"/>
      <c r="F8" s="771"/>
      <c r="G8" s="771"/>
      <c r="H8" s="206"/>
      <c r="I8" s="207"/>
      <c r="J8" s="208"/>
      <c r="K8" s="209"/>
      <c r="L8" s="210"/>
    </row>
    <row r="9" spans="1:12" ht="12.75" customHeight="1">
      <c r="A9" s="757"/>
      <c r="B9" s="758"/>
      <c r="C9" s="758"/>
      <c r="D9" s="758"/>
      <c r="E9" s="758"/>
      <c r="F9" s="758"/>
      <c r="G9" s="758"/>
      <c r="H9" s="211"/>
      <c r="I9" s="212"/>
      <c r="J9" s="208"/>
      <c r="K9" s="209"/>
      <c r="L9" s="213"/>
    </row>
    <row r="10" spans="1:12" ht="12.75" customHeight="1">
      <c r="A10" s="757"/>
      <c r="B10" s="758"/>
      <c r="C10" s="758"/>
      <c r="D10" s="758"/>
      <c r="E10" s="758"/>
      <c r="F10" s="758"/>
      <c r="G10" s="758"/>
      <c r="H10" s="211"/>
      <c r="I10" s="212"/>
      <c r="J10" s="208"/>
      <c r="K10" s="209"/>
      <c r="L10" s="213"/>
    </row>
    <row r="11" spans="1:12" ht="12.75" customHeight="1">
      <c r="A11" s="757"/>
      <c r="B11" s="758"/>
      <c r="C11" s="758"/>
      <c r="D11" s="758"/>
      <c r="E11" s="758"/>
      <c r="F11" s="758"/>
      <c r="G11" s="758"/>
      <c r="H11" s="211"/>
      <c r="I11" s="212"/>
      <c r="J11" s="208"/>
      <c r="K11" s="209"/>
      <c r="L11" s="213"/>
    </row>
    <row r="12" spans="1:12" ht="12.75" customHeight="1">
      <c r="A12" s="757"/>
      <c r="B12" s="758"/>
      <c r="C12" s="758"/>
      <c r="D12" s="758"/>
      <c r="E12" s="758"/>
      <c r="F12" s="758"/>
      <c r="G12" s="758"/>
      <c r="H12" s="211"/>
      <c r="I12" s="212"/>
      <c r="J12" s="208"/>
      <c r="K12" s="209"/>
      <c r="L12" s="213"/>
    </row>
    <row r="13" spans="1:12" ht="12.75" customHeight="1" thickBot="1">
      <c r="A13" s="757"/>
      <c r="B13" s="758"/>
      <c r="C13" s="758"/>
      <c r="D13" s="758"/>
      <c r="E13" s="758"/>
      <c r="F13" s="758"/>
      <c r="G13" s="758"/>
      <c r="H13" s="214"/>
      <c r="I13" s="215"/>
      <c r="J13" s="208"/>
      <c r="K13" s="216"/>
      <c r="L13" s="217"/>
    </row>
    <row r="14" spans="1:12" ht="12.75" customHeight="1" thickBot="1">
      <c r="A14" s="218"/>
      <c r="B14" s="218"/>
      <c r="C14" s="218"/>
      <c r="D14" s="218"/>
      <c r="E14" s="218"/>
      <c r="F14" s="218"/>
      <c r="G14" s="218"/>
      <c r="H14" s="219" t="s">
        <v>33</v>
      </c>
      <c r="I14" s="220">
        <f>SUM(I8:I13)</f>
        <v>0</v>
      </c>
      <c r="J14" s="208"/>
      <c r="K14" s="219" t="s">
        <v>33</v>
      </c>
      <c r="L14" s="221">
        <f>SUM(L8:L13)</f>
        <v>0</v>
      </c>
    </row>
    <row r="15" spans="1:12" ht="13.5" customHeight="1">
      <c r="A15" s="762" t="s">
        <v>1266</v>
      </c>
      <c r="B15" s="697"/>
      <c r="C15" s="697"/>
      <c r="D15" s="697"/>
      <c r="E15" s="697"/>
      <c r="F15" s="697"/>
      <c r="G15" s="697"/>
      <c r="H15" s="222"/>
      <c r="I15" s="223"/>
      <c r="J15" s="208"/>
      <c r="K15" s="222"/>
      <c r="L15" s="223"/>
    </row>
    <row r="16" spans="1:12" ht="24.75" customHeight="1" thickBot="1">
      <c r="A16" s="765"/>
      <c r="B16" s="765"/>
      <c r="C16" s="765"/>
      <c r="D16" s="765"/>
      <c r="E16" s="765"/>
      <c r="F16" s="765"/>
      <c r="G16" s="765"/>
      <c r="H16" s="222"/>
      <c r="I16" s="223"/>
      <c r="J16" s="208"/>
      <c r="K16" s="222"/>
      <c r="L16" s="223"/>
    </row>
    <row r="17" spans="1:12" ht="13.5" customHeight="1" thickBot="1">
      <c r="A17" s="224" t="s">
        <v>30</v>
      </c>
      <c r="B17" s="200"/>
      <c r="C17" s="200"/>
      <c r="D17" s="200"/>
      <c r="E17" s="200"/>
      <c r="F17" s="200"/>
      <c r="G17" s="200"/>
      <c r="H17" s="201" t="s">
        <v>31</v>
      </c>
      <c r="I17" s="225" t="s">
        <v>32</v>
      </c>
      <c r="J17" s="208"/>
      <c r="K17" s="204" t="s">
        <v>31</v>
      </c>
      <c r="L17" s="205" t="s">
        <v>32</v>
      </c>
    </row>
    <row r="18" spans="1:12" ht="13.5" customHeight="1">
      <c r="A18" s="772"/>
      <c r="B18" s="773"/>
      <c r="C18" s="773"/>
      <c r="D18" s="773"/>
      <c r="E18" s="773"/>
      <c r="F18" s="773"/>
      <c r="G18" s="773"/>
      <c r="H18" s="206"/>
      <c r="I18" s="207"/>
      <c r="J18" s="208"/>
      <c r="K18" s="226"/>
      <c r="L18" s="227"/>
    </row>
    <row r="19" spans="1:12" ht="13.5" customHeight="1">
      <c r="A19" s="755"/>
      <c r="B19" s="756"/>
      <c r="C19" s="756"/>
      <c r="D19" s="756"/>
      <c r="E19" s="756"/>
      <c r="F19" s="756"/>
      <c r="G19" s="756"/>
      <c r="H19" s="211"/>
      <c r="I19" s="212"/>
      <c r="J19" s="208"/>
      <c r="K19" s="226"/>
      <c r="L19" s="227"/>
    </row>
    <row r="20" spans="1:12" ht="13.5" customHeight="1">
      <c r="A20" s="755"/>
      <c r="B20" s="756"/>
      <c r="C20" s="756"/>
      <c r="D20" s="756"/>
      <c r="E20" s="756"/>
      <c r="F20" s="756"/>
      <c r="G20" s="756"/>
      <c r="H20" s="211"/>
      <c r="I20" s="212"/>
      <c r="J20" s="208"/>
      <c r="K20" s="226"/>
      <c r="L20" s="227"/>
    </row>
    <row r="21" spans="1:12" ht="13.5" customHeight="1">
      <c r="A21" s="755"/>
      <c r="B21" s="756"/>
      <c r="C21" s="756"/>
      <c r="D21" s="756"/>
      <c r="E21" s="756"/>
      <c r="F21" s="756"/>
      <c r="G21" s="756"/>
      <c r="H21" s="211"/>
      <c r="I21" s="212"/>
      <c r="J21" s="208"/>
      <c r="K21" s="226"/>
      <c r="L21" s="227"/>
    </row>
    <row r="22" spans="1:12" ht="13.5" customHeight="1">
      <c r="A22" s="755"/>
      <c r="B22" s="756"/>
      <c r="C22" s="756"/>
      <c r="D22" s="756"/>
      <c r="E22" s="756"/>
      <c r="F22" s="756"/>
      <c r="G22" s="756"/>
      <c r="H22" s="211"/>
      <c r="I22" s="212"/>
      <c r="J22" s="208"/>
      <c r="K22" s="226"/>
      <c r="L22" s="227"/>
    </row>
    <row r="23" spans="1:12" ht="13.5" customHeight="1" thickBot="1">
      <c r="A23" s="755"/>
      <c r="B23" s="756"/>
      <c r="C23" s="756"/>
      <c r="D23" s="756"/>
      <c r="E23" s="756"/>
      <c r="F23" s="756"/>
      <c r="G23" s="756"/>
      <c r="H23" s="214"/>
      <c r="I23" s="215"/>
      <c r="J23" s="208"/>
      <c r="K23" s="228"/>
      <c r="L23" s="229"/>
    </row>
    <row r="24" spans="1:12" ht="13.5" customHeight="1" thickBot="1">
      <c r="A24" s="218"/>
      <c r="B24" s="218"/>
      <c r="C24" s="218"/>
      <c r="D24" s="218"/>
      <c r="E24" s="218"/>
      <c r="F24" s="218"/>
      <c r="G24" s="218"/>
      <c r="H24" s="219" t="s">
        <v>33</v>
      </c>
      <c r="I24" s="220">
        <f>SUM(I18:I23)</f>
        <v>0</v>
      </c>
      <c r="J24" s="208"/>
      <c r="K24" s="219" t="s">
        <v>33</v>
      </c>
      <c r="L24" s="221">
        <f>SUM(L18:L23)</f>
        <v>0</v>
      </c>
    </row>
    <row r="25" spans="1:12" ht="16.5" customHeight="1">
      <c r="A25" s="762" t="s">
        <v>7</v>
      </c>
      <c r="B25" s="697"/>
      <c r="C25" s="697"/>
      <c r="D25" s="697"/>
      <c r="E25" s="697"/>
      <c r="F25" s="697"/>
      <c r="G25" s="697"/>
      <c r="H25" s="222"/>
      <c r="I25" s="223"/>
      <c r="J25" s="208"/>
      <c r="K25" s="222"/>
      <c r="L25" s="223"/>
    </row>
    <row r="26" spans="1:12" ht="21" customHeight="1" thickBot="1">
      <c r="A26" s="763"/>
      <c r="B26" s="763"/>
      <c r="C26" s="763"/>
      <c r="D26" s="763"/>
      <c r="E26" s="763"/>
      <c r="F26" s="763"/>
      <c r="G26" s="763"/>
      <c r="H26" s="222"/>
      <c r="I26" s="223"/>
      <c r="J26" s="208"/>
      <c r="K26" s="222"/>
      <c r="L26" s="223"/>
    </row>
    <row r="27" spans="1:12" ht="13.5" customHeight="1">
      <c r="A27" s="230" t="s">
        <v>30</v>
      </c>
      <c r="B27" s="231"/>
      <c r="C27" s="232"/>
      <c r="D27" s="232"/>
      <c r="E27" s="232"/>
      <c r="F27" s="232"/>
      <c r="G27" s="232"/>
      <c r="H27" s="233" t="s">
        <v>31</v>
      </c>
      <c r="I27" s="234" t="s">
        <v>32</v>
      </c>
      <c r="J27" s="208"/>
      <c r="K27" s="235" t="s">
        <v>31</v>
      </c>
      <c r="L27" s="236" t="s">
        <v>32</v>
      </c>
    </row>
    <row r="28" spans="1:12" ht="13.5" customHeight="1">
      <c r="A28" s="757"/>
      <c r="B28" s="758"/>
      <c r="C28" s="758"/>
      <c r="D28" s="758"/>
      <c r="E28" s="758"/>
      <c r="F28" s="758"/>
      <c r="G28" s="758"/>
      <c r="H28" s="211"/>
      <c r="I28" s="212"/>
      <c r="J28" s="208"/>
      <c r="K28" s="226"/>
      <c r="L28" s="227"/>
    </row>
    <row r="29" spans="1:12" ht="13.5" customHeight="1">
      <c r="A29" s="759"/>
      <c r="B29" s="760"/>
      <c r="C29" s="760"/>
      <c r="D29" s="760"/>
      <c r="E29" s="760"/>
      <c r="F29" s="760"/>
      <c r="G29" s="760"/>
      <c r="H29" s="211"/>
      <c r="I29" s="212"/>
      <c r="J29" s="208"/>
      <c r="K29" s="226"/>
      <c r="L29" s="227"/>
    </row>
    <row r="30" spans="1:12" ht="13.5" customHeight="1">
      <c r="A30" s="757"/>
      <c r="B30" s="758"/>
      <c r="C30" s="758"/>
      <c r="D30" s="758"/>
      <c r="E30" s="758"/>
      <c r="F30" s="758"/>
      <c r="G30" s="758"/>
      <c r="H30" s="211"/>
      <c r="I30" s="212"/>
      <c r="J30" s="208"/>
      <c r="K30" s="226"/>
      <c r="L30" s="227"/>
    </row>
    <row r="31" spans="1:12" ht="13.5" customHeight="1">
      <c r="A31" s="757"/>
      <c r="B31" s="758"/>
      <c r="C31" s="758"/>
      <c r="D31" s="758"/>
      <c r="E31" s="758"/>
      <c r="F31" s="758"/>
      <c r="G31" s="758"/>
      <c r="H31" s="211"/>
      <c r="I31" s="212"/>
      <c r="J31" s="208"/>
      <c r="K31" s="226"/>
      <c r="L31" s="227"/>
    </row>
    <row r="32" spans="1:12" ht="13.5" customHeight="1">
      <c r="A32" s="757"/>
      <c r="B32" s="758"/>
      <c r="C32" s="758"/>
      <c r="D32" s="758"/>
      <c r="E32" s="758"/>
      <c r="F32" s="758"/>
      <c r="G32" s="758"/>
      <c r="H32" s="211"/>
      <c r="I32" s="212"/>
      <c r="J32" s="208"/>
      <c r="K32" s="226"/>
      <c r="L32" s="227"/>
    </row>
    <row r="33" spans="1:12" ht="13.5" customHeight="1" thickBot="1">
      <c r="A33" s="757"/>
      <c r="B33" s="758"/>
      <c r="C33" s="758"/>
      <c r="D33" s="758"/>
      <c r="E33" s="758"/>
      <c r="F33" s="758"/>
      <c r="G33" s="758"/>
      <c r="H33" s="211"/>
      <c r="I33" s="212"/>
      <c r="J33" s="208"/>
      <c r="K33" s="228"/>
      <c r="L33" s="229"/>
    </row>
    <row r="34" spans="1:12" ht="13.5" customHeight="1" thickBot="1">
      <c r="A34" s="218"/>
      <c r="B34" s="218"/>
      <c r="C34" s="218"/>
      <c r="D34" s="218"/>
      <c r="E34" s="218"/>
      <c r="F34" s="218"/>
      <c r="G34" s="218"/>
      <c r="H34" s="219" t="s">
        <v>33</v>
      </c>
      <c r="I34" s="220">
        <f>SUM(I28:I33)</f>
        <v>0</v>
      </c>
      <c r="J34" s="208"/>
      <c r="K34" s="219" t="s">
        <v>33</v>
      </c>
      <c r="L34" s="221">
        <f>SUM(L28:L33)</f>
        <v>0</v>
      </c>
    </row>
    <row r="35" spans="1:12" ht="12.75">
      <c r="A35" s="762" t="s">
        <v>34</v>
      </c>
      <c r="B35" s="697"/>
      <c r="C35" s="697"/>
      <c r="D35" s="697"/>
      <c r="E35" s="697"/>
      <c r="F35" s="697"/>
      <c r="G35" s="697"/>
      <c r="H35" s="222"/>
      <c r="I35" s="223"/>
      <c r="J35" s="208"/>
      <c r="K35" s="222"/>
      <c r="L35" s="223"/>
    </row>
    <row r="36" spans="1:12" ht="13.5" thickBot="1">
      <c r="A36" s="763"/>
      <c r="B36" s="763"/>
      <c r="C36" s="763"/>
      <c r="D36" s="763"/>
      <c r="E36" s="763"/>
      <c r="F36" s="763"/>
      <c r="G36" s="763"/>
      <c r="H36" s="222"/>
      <c r="I36" s="223"/>
      <c r="J36" s="208"/>
      <c r="K36" s="222"/>
      <c r="L36" s="223"/>
    </row>
    <row r="37" spans="1:12" ht="12.75">
      <c r="A37" s="237" t="s">
        <v>30</v>
      </c>
      <c r="B37" s="238"/>
      <c r="C37" s="239"/>
      <c r="D37" s="239"/>
      <c r="E37" s="239"/>
      <c r="F37" s="239"/>
      <c r="G37" s="239"/>
      <c r="H37" s="233" t="s">
        <v>31</v>
      </c>
      <c r="I37" s="240" t="s">
        <v>32</v>
      </c>
      <c r="J37" s="208"/>
      <c r="K37" s="235" t="s">
        <v>31</v>
      </c>
      <c r="L37" s="236" t="s">
        <v>32</v>
      </c>
    </row>
    <row r="38" spans="1:12" ht="12.75">
      <c r="A38" s="755"/>
      <c r="B38" s="756"/>
      <c r="C38" s="756"/>
      <c r="D38" s="756"/>
      <c r="E38" s="756"/>
      <c r="F38" s="756"/>
      <c r="G38" s="756"/>
      <c r="H38" s="211"/>
      <c r="I38" s="212"/>
      <c r="J38" s="208"/>
      <c r="K38" s="226"/>
      <c r="L38" s="227"/>
    </row>
    <row r="39" spans="1:12" ht="12.75">
      <c r="A39" s="755"/>
      <c r="B39" s="756"/>
      <c r="C39" s="756"/>
      <c r="D39" s="756"/>
      <c r="E39" s="756"/>
      <c r="F39" s="756"/>
      <c r="G39" s="756"/>
      <c r="H39" s="211"/>
      <c r="I39" s="212"/>
      <c r="J39" s="208"/>
      <c r="K39" s="226"/>
      <c r="L39" s="227"/>
    </row>
    <row r="40" spans="1:12" ht="12.75">
      <c r="A40" s="755"/>
      <c r="B40" s="756"/>
      <c r="C40" s="756"/>
      <c r="D40" s="756"/>
      <c r="E40" s="756"/>
      <c r="F40" s="756"/>
      <c r="G40" s="756"/>
      <c r="H40" s="211"/>
      <c r="I40" s="212"/>
      <c r="J40" s="208"/>
      <c r="K40" s="226"/>
      <c r="L40" s="227"/>
    </row>
    <row r="41" spans="1:12" ht="12.75">
      <c r="A41" s="755"/>
      <c r="B41" s="756"/>
      <c r="C41" s="756"/>
      <c r="D41" s="756"/>
      <c r="E41" s="756"/>
      <c r="F41" s="756"/>
      <c r="G41" s="756"/>
      <c r="H41" s="211"/>
      <c r="I41" s="212"/>
      <c r="J41" s="208"/>
      <c r="K41" s="226"/>
      <c r="L41" s="227"/>
    </row>
    <row r="42" spans="1:12" ht="12.75">
      <c r="A42" s="755"/>
      <c r="B42" s="756"/>
      <c r="C42" s="756"/>
      <c r="D42" s="756"/>
      <c r="E42" s="756"/>
      <c r="F42" s="756"/>
      <c r="G42" s="756"/>
      <c r="H42" s="211"/>
      <c r="I42" s="212"/>
      <c r="J42" s="208"/>
      <c r="K42" s="226"/>
      <c r="L42" s="227"/>
    </row>
    <row r="43" spans="1:12" ht="13.5" thickBot="1">
      <c r="A43" s="755"/>
      <c r="B43" s="756"/>
      <c r="C43" s="756"/>
      <c r="D43" s="756"/>
      <c r="E43" s="756"/>
      <c r="F43" s="756"/>
      <c r="G43" s="756"/>
      <c r="H43" s="241"/>
      <c r="I43" s="242"/>
      <c r="J43" s="208"/>
      <c r="K43" s="243"/>
      <c r="L43" s="244"/>
    </row>
    <row r="44" spans="1:12" ht="13.5" thickBot="1">
      <c r="A44" s="218"/>
      <c r="B44" s="218"/>
      <c r="C44" s="218"/>
      <c r="D44" s="218"/>
      <c r="E44" s="218"/>
      <c r="F44" s="218"/>
      <c r="G44" s="218"/>
      <c r="H44" s="219" t="s">
        <v>33</v>
      </c>
      <c r="I44" s="220">
        <f>SUM(I38:I43)</f>
        <v>0</v>
      </c>
      <c r="J44" s="208"/>
      <c r="K44" s="219" t="s">
        <v>33</v>
      </c>
      <c r="L44" s="221">
        <f>SUM(L38:L43)</f>
        <v>0</v>
      </c>
    </row>
    <row r="45" spans="1:12" ht="13.5" thickBot="1">
      <c r="A45" s="218"/>
      <c r="B45" s="218"/>
      <c r="C45" s="218"/>
      <c r="D45" s="218"/>
      <c r="E45" s="218"/>
      <c r="F45" s="218"/>
      <c r="G45" s="218"/>
      <c r="H45" s="218"/>
      <c r="I45" s="245" t="s">
        <v>85</v>
      </c>
      <c r="J45" s="208"/>
      <c r="L45" s="246" t="s">
        <v>86</v>
      </c>
    </row>
    <row r="46" spans="1:12" ht="13.5" thickBot="1">
      <c r="A46" s="188" t="s">
        <v>2114</v>
      </c>
      <c r="G46" s="247"/>
      <c r="H46" s="248" t="s">
        <v>33</v>
      </c>
      <c r="I46" s="249">
        <f>I44+I34+I24+I14</f>
        <v>0</v>
      </c>
      <c r="J46" s="208"/>
      <c r="K46" s="248" t="s">
        <v>33</v>
      </c>
      <c r="L46" s="250">
        <f>L44+L34+L24+L14</f>
        <v>0</v>
      </c>
    </row>
    <row r="47" spans="1:12" ht="12.75">
      <c r="A47" s="188"/>
      <c r="G47" s="247"/>
      <c r="H47" s="246"/>
      <c r="I47" s="251"/>
      <c r="J47" s="252"/>
      <c r="K47" s="246"/>
      <c r="L47" s="253"/>
    </row>
    <row r="53" spans="1:12" ht="12.75">
      <c r="A53" s="185"/>
      <c r="D53" s="761"/>
      <c r="E53" s="749"/>
      <c r="F53" s="749"/>
      <c r="G53" s="749"/>
      <c r="H53" s="749"/>
      <c r="I53" s="748">
        <f ca="1">NOW()</f>
        <v>42369.35189861111</v>
      </c>
      <c r="J53" s="749"/>
      <c r="K53" s="576"/>
      <c r="L53" s="185" t="s">
        <v>1945</v>
      </c>
    </row>
  </sheetData>
  <sheetProtection password="DC20" sheet="1" objects="1" scenarios="1"/>
  <mergeCells count="33">
    <mergeCell ref="A33:G33"/>
    <mergeCell ref="A11:G11"/>
    <mergeCell ref="A12:G12"/>
    <mergeCell ref="A19:G19"/>
    <mergeCell ref="A32:G32"/>
    <mergeCell ref="A25:G26"/>
    <mergeCell ref="A22:G22"/>
    <mergeCell ref="A9:G9"/>
    <mergeCell ref="A10:G10"/>
    <mergeCell ref="A21:G21"/>
    <mergeCell ref="A13:G13"/>
    <mergeCell ref="A18:G18"/>
    <mergeCell ref="A20:G20"/>
    <mergeCell ref="A43:G43"/>
    <mergeCell ref="A39:G39"/>
    <mergeCell ref="A40:G40"/>
    <mergeCell ref="A35:G36"/>
    <mergeCell ref="H3:L3"/>
    <mergeCell ref="A3:G5"/>
    <mergeCell ref="A15:G16"/>
    <mergeCell ref="H4:I4"/>
    <mergeCell ref="K4:L4"/>
    <mergeCell ref="A8:G8"/>
    <mergeCell ref="I53:J53"/>
    <mergeCell ref="A42:G42"/>
    <mergeCell ref="A41:G41"/>
    <mergeCell ref="A23:G23"/>
    <mergeCell ref="A28:G28"/>
    <mergeCell ref="A29:G29"/>
    <mergeCell ref="A30:G30"/>
    <mergeCell ref="A31:G31"/>
    <mergeCell ref="D53:H53"/>
    <mergeCell ref="A38:G38"/>
  </mergeCells>
  <printOptions horizontalCentered="1"/>
  <pageMargins left="0.6" right="0.6" top="0.6" bottom="0.6" header="0.5" footer="0.5"/>
  <pageSetup fitToHeight="1" fitToWidth="1" horizontalDpi="600" verticalDpi="600" orientation="portrait" scale="98" r:id="rId1"/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34">
      <selection activeCell="N20" sqref="N20"/>
    </sheetView>
  </sheetViews>
  <sheetFormatPr defaultColWidth="9.140625" defaultRowHeight="12.75"/>
  <cols>
    <col min="1" max="7" width="4.7109375" style="0" customWidth="1"/>
    <col min="8" max="9" width="12.8515625" style="0" customWidth="1"/>
    <col min="10" max="10" width="2.00390625" style="0" customWidth="1"/>
    <col min="11" max="12" width="12.7109375" style="0" customWidth="1"/>
  </cols>
  <sheetData>
    <row r="1" spans="1:12" ht="14.25">
      <c r="A1" s="537" t="s">
        <v>84</v>
      </c>
      <c r="B1" s="158"/>
      <c r="C1" s="158"/>
      <c r="D1" s="158"/>
      <c r="E1" s="158"/>
      <c r="F1" s="158"/>
      <c r="G1" s="158"/>
      <c r="H1" s="158"/>
      <c r="I1" s="158"/>
      <c r="J1" s="158"/>
      <c r="K1" s="189"/>
      <c r="L1" s="189"/>
    </row>
    <row r="2" spans="1:12" ht="14.25">
      <c r="A2" s="158"/>
      <c r="B2" s="578" t="s">
        <v>2112</v>
      </c>
      <c r="C2" s="158"/>
      <c r="D2" s="158"/>
      <c r="E2" s="158"/>
      <c r="F2" s="158"/>
      <c r="G2" s="158"/>
      <c r="H2" s="158"/>
      <c r="I2" s="158"/>
      <c r="J2" s="189"/>
      <c r="K2" s="189"/>
      <c r="L2" s="158"/>
    </row>
    <row r="3" spans="1:12" ht="15" thickBot="1">
      <c r="A3" s="184"/>
      <c r="B3" s="184"/>
      <c r="C3" s="184"/>
      <c r="D3" s="184"/>
      <c r="E3" s="184"/>
      <c r="F3" s="184"/>
      <c r="G3" s="184"/>
      <c r="H3" s="778" t="s">
        <v>182</v>
      </c>
      <c r="I3" s="778"/>
      <c r="J3" s="778"/>
      <c r="K3" s="778"/>
      <c r="L3" s="778"/>
    </row>
    <row r="4" spans="1:12" ht="12.75">
      <c r="A4" s="779" t="s">
        <v>6</v>
      </c>
      <c r="B4" s="779"/>
      <c r="C4" s="779"/>
      <c r="D4" s="779"/>
      <c r="E4" s="779"/>
      <c r="F4" s="779"/>
      <c r="G4" s="780"/>
      <c r="H4" s="766" t="s">
        <v>82</v>
      </c>
      <c r="I4" s="767"/>
      <c r="J4" s="190"/>
      <c r="K4" s="768" t="s">
        <v>83</v>
      </c>
      <c r="L4" s="769"/>
    </row>
    <row r="5" spans="1:12" ht="12.75">
      <c r="A5" s="779"/>
      <c r="B5" s="779"/>
      <c r="C5" s="779"/>
      <c r="D5" s="779"/>
      <c r="E5" s="779"/>
      <c r="F5" s="779"/>
      <c r="G5" s="780"/>
      <c r="H5" s="191" t="s">
        <v>81</v>
      </c>
      <c r="I5" s="192">
        <f>'1 Start Here'!H13-1</f>
        <v>-1</v>
      </c>
      <c r="J5" s="193"/>
      <c r="K5" s="194" t="s">
        <v>53</v>
      </c>
      <c r="L5" s="195">
        <f>'1 Start Here'!H4-1</f>
        <v>-1</v>
      </c>
    </row>
    <row r="6" spans="1:12" ht="13.5" thickBot="1">
      <c r="A6" s="781"/>
      <c r="B6" s="781"/>
      <c r="C6" s="781"/>
      <c r="D6" s="781"/>
      <c r="E6" s="781"/>
      <c r="F6" s="781"/>
      <c r="G6" s="781"/>
      <c r="H6" s="197"/>
      <c r="I6" s="198"/>
      <c r="J6" s="193"/>
      <c r="K6" s="197"/>
      <c r="L6" s="198"/>
    </row>
    <row r="7" spans="1:12" ht="13.5" thickBot="1">
      <c r="A7" s="199" t="s">
        <v>30</v>
      </c>
      <c r="B7" s="200"/>
      <c r="C7" s="200"/>
      <c r="D7" s="200"/>
      <c r="E7" s="200"/>
      <c r="F7" s="200"/>
      <c r="G7" s="200"/>
      <c r="H7" s="201" t="s">
        <v>31</v>
      </c>
      <c r="I7" s="202" t="s">
        <v>32</v>
      </c>
      <c r="J7" s="203"/>
      <c r="K7" s="204" t="s">
        <v>31</v>
      </c>
      <c r="L7" s="205" t="s">
        <v>32</v>
      </c>
    </row>
    <row r="8" spans="1:12" ht="12.75">
      <c r="A8" s="770"/>
      <c r="B8" s="771"/>
      <c r="C8" s="771"/>
      <c r="D8" s="771"/>
      <c r="E8" s="771"/>
      <c r="F8" s="771"/>
      <c r="G8" s="771"/>
      <c r="H8" s="206"/>
      <c r="I8" s="207"/>
      <c r="J8" s="208"/>
      <c r="K8" s="209"/>
      <c r="L8" s="210"/>
    </row>
    <row r="9" spans="1:12" ht="12.75">
      <c r="A9" s="757"/>
      <c r="B9" s="758"/>
      <c r="C9" s="758"/>
      <c r="D9" s="758"/>
      <c r="E9" s="758"/>
      <c r="F9" s="758"/>
      <c r="G9" s="758"/>
      <c r="H9" s="211"/>
      <c r="I9" s="212"/>
      <c r="J9" s="208"/>
      <c r="K9" s="209"/>
      <c r="L9" s="210"/>
    </row>
    <row r="10" spans="1:12" ht="12.75">
      <c r="A10" s="757"/>
      <c r="B10" s="758"/>
      <c r="C10" s="758"/>
      <c r="D10" s="758"/>
      <c r="E10" s="758"/>
      <c r="F10" s="758"/>
      <c r="G10" s="758"/>
      <c r="H10" s="211"/>
      <c r="I10" s="212"/>
      <c r="J10" s="208"/>
      <c r="K10" s="209"/>
      <c r="L10" s="210"/>
    </row>
    <row r="11" spans="1:12" ht="13.5" thickBot="1">
      <c r="A11" s="757"/>
      <c r="B11" s="758"/>
      <c r="C11" s="758"/>
      <c r="D11" s="758"/>
      <c r="E11" s="758"/>
      <c r="F11" s="758"/>
      <c r="G11" s="758"/>
      <c r="H11" s="211"/>
      <c r="I11" s="212"/>
      <c r="J11" s="208"/>
      <c r="K11" s="209"/>
      <c r="L11" s="210"/>
    </row>
    <row r="12" spans="1:12" ht="13.5" thickBot="1">
      <c r="A12" s="218"/>
      <c r="B12" s="218"/>
      <c r="C12" s="218"/>
      <c r="D12" s="218"/>
      <c r="E12" s="218"/>
      <c r="F12" s="218"/>
      <c r="G12" s="218"/>
      <c r="H12" s="219" t="s">
        <v>33</v>
      </c>
      <c r="I12" s="220">
        <f>SUM(I8:I11)</f>
        <v>0</v>
      </c>
      <c r="J12" s="208"/>
      <c r="K12" s="219" t="s">
        <v>33</v>
      </c>
      <c r="L12" s="221">
        <f>SUM(L8:L11)</f>
        <v>0</v>
      </c>
    </row>
    <row r="13" spans="1:12" ht="12.75">
      <c r="A13" s="218"/>
      <c r="B13" s="218"/>
      <c r="C13" s="218"/>
      <c r="D13" s="218"/>
      <c r="E13" s="218"/>
      <c r="F13" s="218"/>
      <c r="G13" s="218"/>
      <c r="H13" s="254"/>
      <c r="I13" s="255"/>
      <c r="J13" s="208"/>
      <c r="K13" s="254"/>
      <c r="L13" s="256"/>
    </row>
    <row r="14" spans="1:12" ht="12.75">
      <c r="A14" s="762" t="s">
        <v>1267</v>
      </c>
      <c r="B14" s="697"/>
      <c r="C14" s="697"/>
      <c r="D14" s="697"/>
      <c r="E14" s="697"/>
      <c r="F14" s="697"/>
      <c r="G14" s="697"/>
      <c r="H14" s="222"/>
      <c r="I14" s="223"/>
      <c r="J14" s="208"/>
      <c r="K14" s="222"/>
      <c r="L14" s="223"/>
    </row>
    <row r="15" spans="1:12" ht="13.5" thickBot="1">
      <c r="A15" s="765"/>
      <c r="B15" s="765"/>
      <c r="C15" s="765"/>
      <c r="D15" s="765"/>
      <c r="E15" s="765"/>
      <c r="F15" s="765"/>
      <c r="G15" s="765"/>
      <c r="H15" s="222"/>
      <c r="I15" s="223"/>
      <c r="J15" s="208"/>
      <c r="K15" s="222"/>
      <c r="L15" s="223"/>
    </row>
    <row r="16" spans="1:12" ht="13.5" thickBot="1">
      <c r="A16" s="224" t="s">
        <v>30</v>
      </c>
      <c r="B16" s="200"/>
      <c r="C16" s="200"/>
      <c r="D16" s="200"/>
      <c r="E16" s="200"/>
      <c r="F16" s="200"/>
      <c r="G16" s="200"/>
      <c r="H16" s="201" t="s">
        <v>31</v>
      </c>
      <c r="I16" s="225" t="s">
        <v>32</v>
      </c>
      <c r="J16" s="208"/>
      <c r="K16" s="204" t="s">
        <v>31</v>
      </c>
      <c r="L16" s="205" t="s">
        <v>32</v>
      </c>
    </row>
    <row r="17" spans="1:12" ht="12.75">
      <c r="A17" s="772"/>
      <c r="B17" s="773"/>
      <c r="C17" s="773"/>
      <c r="D17" s="773"/>
      <c r="E17" s="773"/>
      <c r="F17" s="773"/>
      <c r="G17" s="773"/>
      <c r="H17" s="206"/>
      <c r="I17" s="207"/>
      <c r="J17" s="208"/>
      <c r="K17" s="226"/>
      <c r="L17" s="227"/>
    </row>
    <row r="18" spans="1:12" ht="12.75">
      <c r="A18" s="755"/>
      <c r="B18" s="756"/>
      <c r="C18" s="756"/>
      <c r="D18" s="756"/>
      <c r="E18" s="756"/>
      <c r="F18" s="756"/>
      <c r="G18" s="756"/>
      <c r="H18" s="211"/>
      <c r="I18" s="212"/>
      <c r="J18" s="208"/>
      <c r="K18" s="226"/>
      <c r="L18" s="227"/>
    </row>
    <row r="19" spans="1:12" ht="12.75">
      <c r="A19" s="755"/>
      <c r="B19" s="756"/>
      <c r="C19" s="756"/>
      <c r="D19" s="756"/>
      <c r="E19" s="756"/>
      <c r="F19" s="756"/>
      <c r="G19" s="756"/>
      <c r="H19" s="211"/>
      <c r="I19" s="212"/>
      <c r="J19" s="208"/>
      <c r="K19" s="226"/>
      <c r="L19" s="227"/>
    </row>
    <row r="20" spans="1:12" ht="13.5" thickBot="1">
      <c r="A20" s="755"/>
      <c r="B20" s="756"/>
      <c r="C20" s="756"/>
      <c r="D20" s="756"/>
      <c r="E20" s="756"/>
      <c r="F20" s="756"/>
      <c r="G20" s="756"/>
      <c r="H20" s="211"/>
      <c r="I20" s="212"/>
      <c r="J20" s="208"/>
      <c r="K20" s="226"/>
      <c r="L20" s="227"/>
    </row>
    <row r="21" spans="1:12" ht="13.5" thickBot="1">
      <c r="A21" s="218"/>
      <c r="B21" s="218"/>
      <c r="C21" s="218"/>
      <c r="D21" s="218"/>
      <c r="E21" s="218"/>
      <c r="F21" s="218"/>
      <c r="G21" s="218"/>
      <c r="H21" s="219" t="s">
        <v>33</v>
      </c>
      <c r="I21" s="220">
        <f>SUM(I17:I20)</f>
        <v>0</v>
      </c>
      <c r="J21" s="208"/>
      <c r="K21" s="219" t="s">
        <v>33</v>
      </c>
      <c r="L21" s="221">
        <f>SUM(L17:L20)</f>
        <v>0</v>
      </c>
    </row>
    <row r="22" spans="1:12" ht="12.75">
      <c r="A22" s="218"/>
      <c r="B22" s="218"/>
      <c r="C22" s="218"/>
      <c r="D22" s="218"/>
      <c r="E22" s="218"/>
      <c r="F22" s="218"/>
      <c r="G22" s="218"/>
      <c r="H22" s="254"/>
      <c r="I22" s="255"/>
      <c r="J22" s="208"/>
      <c r="K22" s="254"/>
      <c r="L22" s="256"/>
    </row>
    <row r="23" spans="1:12" ht="12.75">
      <c r="A23" s="762" t="s">
        <v>35</v>
      </c>
      <c r="B23" s="697"/>
      <c r="C23" s="697"/>
      <c r="D23" s="697"/>
      <c r="E23" s="697"/>
      <c r="F23" s="697"/>
      <c r="G23" s="697"/>
      <c r="H23" s="222"/>
      <c r="I23" s="223"/>
      <c r="J23" s="208"/>
      <c r="K23" s="222"/>
      <c r="L23" s="223"/>
    </row>
    <row r="24" spans="1:12" ht="13.5" thickBot="1">
      <c r="A24" s="763"/>
      <c r="B24" s="763"/>
      <c r="C24" s="763"/>
      <c r="D24" s="763"/>
      <c r="E24" s="763"/>
      <c r="F24" s="763"/>
      <c r="G24" s="763"/>
      <c r="H24" s="222"/>
      <c r="I24" s="223"/>
      <c r="J24" s="208"/>
      <c r="K24" s="222"/>
      <c r="L24" s="223"/>
    </row>
    <row r="25" spans="1:12" ht="12.75">
      <c r="A25" s="230" t="s">
        <v>30</v>
      </c>
      <c r="B25" s="231"/>
      <c r="C25" s="232"/>
      <c r="D25" s="232"/>
      <c r="E25" s="232"/>
      <c r="F25" s="232"/>
      <c r="G25" s="232"/>
      <c r="H25" s="233" t="s">
        <v>31</v>
      </c>
      <c r="I25" s="234" t="s">
        <v>32</v>
      </c>
      <c r="J25" s="208"/>
      <c r="K25" s="235" t="s">
        <v>31</v>
      </c>
      <c r="L25" s="236" t="s">
        <v>32</v>
      </c>
    </row>
    <row r="26" spans="1:12" ht="12.75">
      <c r="A26" s="757"/>
      <c r="B26" s="758"/>
      <c r="C26" s="758"/>
      <c r="D26" s="758"/>
      <c r="E26" s="758"/>
      <c r="F26" s="758"/>
      <c r="G26" s="758"/>
      <c r="H26" s="211"/>
      <c r="I26" s="212"/>
      <c r="J26" s="208"/>
      <c r="K26" s="226"/>
      <c r="L26" s="227"/>
    </row>
    <row r="27" spans="1:12" ht="12.75">
      <c r="A27" s="759"/>
      <c r="B27" s="760"/>
      <c r="C27" s="760"/>
      <c r="D27" s="760"/>
      <c r="E27" s="760"/>
      <c r="F27" s="760"/>
      <c r="G27" s="760"/>
      <c r="H27" s="211"/>
      <c r="I27" s="212"/>
      <c r="J27" s="208"/>
      <c r="K27" s="226"/>
      <c r="L27" s="227"/>
    </row>
    <row r="28" spans="1:12" ht="12.75">
      <c r="A28" s="757"/>
      <c r="B28" s="758"/>
      <c r="C28" s="758"/>
      <c r="D28" s="758"/>
      <c r="E28" s="758"/>
      <c r="F28" s="758"/>
      <c r="G28" s="758"/>
      <c r="H28" s="211"/>
      <c r="I28" s="212"/>
      <c r="J28" s="208"/>
      <c r="K28" s="226"/>
      <c r="L28" s="227"/>
    </row>
    <row r="29" spans="1:12" ht="13.5" thickBot="1">
      <c r="A29" s="757"/>
      <c r="B29" s="758"/>
      <c r="C29" s="758"/>
      <c r="D29" s="758"/>
      <c r="E29" s="758"/>
      <c r="F29" s="758"/>
      <c r="G29" s="758"/>
      <c r="H29" s="211"/>
      <c r="I29" s="212"/>
      <c r="J29" s="208"/>
      <c r="K29" s="226"/>
      <c r="L29" s="227"/>
    </row>
    <row r="30" spans="1:12" ht="13.5" thickBot="1">
      <c r="A30" s="218"/>
      <c r="B30" s="218"/>
      <c r="C30" s="218"/>
      <c r="D30" s="218"/>
      <c r="E30" s="218"/>
      <c r="F30" s="218"/>
      <c r="G30" s="218"/>
      <c r="H30" s="219" t="s">
        <v>33</v>
      </c>
      <c r="I30" s="220">
        <f>SUM(I26:I29)</f>
        <v>0</v>
      </c>
      <c r="J30" s="208"/>
      <c r="K30" s="219" t="s">
        <v>33</v>
      </c>
      <c r="L30" s="221">
        <f>SUM(L26:L29)</f>
        <v>0</v>
      </c>
    </row>
    <row r="31" spans="1:12" ht="12.75">
      <c r="A31" s="218"/>
      <c r="B31" s="218"/>
      <c r="C31" s="218"/>
      <c r="D31" s="218"/>
      <c r="E31" s="218"/>
      <c r="F31" s="218"/>
      <c r="G31" s="218"/>
      <c r="H31" s="254"/>
      <c r="I31" s="255"/>
      <c r="J31" s="208"/>
      <c r="K31" s="254"/>
      <c r="L31" s="256"/>
    </row>
    <row r="32" spans="1:12" ht="12.75">
      <c r="A32" s="762" t="s">
        <v>4</v>
      </c>
      <c r="B32" s="697"/>
      <c r="C32" s="697"/>
      <c r="D32" s="697"/>
      <c r="E32" s="697"/>
      <c r="F32" s="697"/>
      <c r="G32" s="697"/>
      <c r="H32" s="222"/>
      <c r="I32" s="223"/>
      <c r="J32" s="208"/>
      <c r="K32" s="222"/>
      <c r="L32" s="223"/>
    </row>
    <row r="33" spans="1:12" ht="13.5" thickBot="1">
      <c r="A33" s="763"/>
      <c r="B33" s="763"/>
      <c r="C33" s="763"/>
      <c r="D33" s="763"/>
      <c r="E33" s="763"/>
      <c r="F33" s="763"/>
      <c r="G33" s="763"/>
      <c r="H33" s="222"/>
      <c r="I33" s="223"/>
      <c r="J33" s="208"/>
      <c r="K33" s="222"/>
      <c r="L33" s="223"/>
    </row>
    <row r="34" spans="1:12" ht="12.75">
      <c r="A34" s="237" t="s">
        <v>30</v>
      </c>
      <c r="B34" s="238"/>
      <c r="C34" s="239"/>
      <c r="D34" s="239"/>
      <c r="E34" s="239"/>
      <c r="F34" s="239"/>
      <c r="G34" s="239"/>
      <c r="H34" s="233" t="s">
        <v>31</v>
      </c>
      <c r="I34" s="240" t="s">
        <v>32</v>
      </c>
      <c r="J34" s="208"/>
      <c r="K34" s="235" t="s">
        <v>31</v>
      </c>
      <c r="L34" s="236" t="s">
        <v>32</v>
      </c>
    </row>
    <row r="35" spans="1:12" ht="12.75">
      <c r="A35" s="755"/>
      <c r="B35" s="756"/>
      <c r="C35" s="756"/>
      <c r="D35" s="756"/>
      <c r="E35" s="756"/>
      <c r="F35" s="756"/>
      <c r="G35" s="756"/>
      <c r="H35" s="211"/>
      <c r="I35" s="212"/>
      <c r="J35" s="208"/>
      <c r="K35" s="226"/>
      <c r="L35" s="227"/>
    </row>
    <row r="36" spans="1:12" ht="13.5" thickBot="1">
      <c r="A36" s="755"/>
      <c r="B36" s="756"/>
      <c r="C36" s="756"/>
      <c r="D36" s="756"/>
      <c r="E36" s="756"/>
      <c r="F36" s="756"/>
      <c r="G36" s="756"/>
      <c r="H36" s="211"/>
      <c r="I36" s="212"/>
      <c r="J36" s="208"/>
      <c r="K36" s="226"/>
      <c r="L36" s="227"/>
    </row>
    <row r="37" spans="1:12" ht="13.5" thickBot="1">
      <c r="A37" s="218"/>
      <c r="B37" s="218"/>
      <c r="C37" s="218"/>
      <c r="D37" s="218"/>
      <c r="E37" s="218"/>
      <c r="F37" s="218"/>
      <c r="G37" s="218"/>
      <c r="H37" s="219" t="s">
        <v>33</v>
      </c>
      <c r="I37" s="220">
        <f>SUM(I35:I36)</f>
        <v>0</v>
      </c>
      <c r="J37" s="208"/>
      <c r="K37" s="219" t="s">
        <v>33</v>
      </c>
      <c r="L37" s="221">
        <f>SUM(L35:L36)</f>
        <v>0</v>
      </c>
    </row>
    <row r="38" spans="1:12" ht="12.75">
      <c r="A38" s="218"/>
      <c r="B38" s="218"/>
      <c r="C38" s="218"/>
      <c r="D38" s="218"/>
      <c r="E38" s="218"/>
      <c r="F38" s="218"/>
      <c r="G38" s="218"/>
      <c r="H38" s="254"/>
      <c r="I38" s="255"/>
      <c r="J38" s="208"/>
      <c r="K38" s="254"/>
      <c r="L38" s="256"/>
    </row>
    <row r="39" spans="1:12" ht="13.5" thickBot="1">
      <c r="A39" s="777" t="s">
        <v>170</v>
      </c>
      <c r="B39" s="763"/>
      <c r="C39" s="763"/>
      <c r="D39" s="763"/>
      <c r="E39" s="763"/>
      <c r="F39" s="763"/>
      <c r="G39" s="763"/>
      <c r="H39" s="222"/>
      <c r="I39" s="223"/>
      <c r="J39" s="208"/>
      <c r="K39" s="222"/>
      <c r="L39" s="223"/>
    </row>
    <row r="40" spans="1:12" ht="12.75">
      <c r="A40" s="237" t="s">
        <v>30</v>
      </c>
      <c r="B40" s="238"/>
      <c r="C40" s="239"/>
      <c r="D40" s="239"/>
      <c r="E40" s="239"/>
      <c r="F40" s="239"/>
      <c r="G40" s="239"/>
      <c r="H40" s="233" t="s">
        <v>31</v>
      </c>
      <c r="I40" s="240" t="s">
        <v>32</v>
      </c>
      <c r="J40" s="208"/>
      <c r="K40" s="235" t="s">
        <v>31</v>
      </c>
      <c r="L40" s="236" t="s">
        <v>32</v>
      </c>
    </row>
    <row r="41" spans="1:12" ht="12.75">
      <c r="A41" s="755"/>
      <c r="B41" s="756"/>
      <c r="C41" s="756"/>
      <c r="D41" s="756"/>
      <c r="E41" s="756"/>
      <c r="F41" s="756"/>
      <c r="G41" s="756"/>
      <c r="H41" s="211"/>
      <c r="I41" s="257"/>
      <c r="J41" s="208"/>
      <c r="K41" s="226"/>
      <c r="L41" s="258"/>
    </row>
    <row r="42" spans="1:12" ht="13.5" thickBot="1">
      <c r="A42" s="755"/>
      <c r="B42" s="756"/>
      <c r="C42" s="756"/>
      <c r="D42" s="756"/>
      <c r="E42" s="756"/>
      <c r="F42" s="756"/>
      <c r="G42" s="756"/>
      <c r="H42" s="241"/>
      <c r="I42" s="259"/>
      <c r="J42" s="208"/>
      <c r="K42" s="243"/>
      <c r="L42" s="260"/>
    </row>
    <row r="43" spans="1:12" ht="13.5" thickBot="1">
      <c r="A43" s="218"/>
      <c r="B43" s="218"/>
      <c r="C43" s="218"/>
      <c r="D43" s="218"/>
      <c r="E43" s="218"/>
      <c r="F43" s="218"/>
      <c r="G43" s="218"/>
      <c r="H43" s="219" t="s">
        <v>33</v>
      </c>
      <c r="I43" s="220">
        <f>SUM(I41:I42)</f>
        <v>0</v>
      </c>
      <c r="J43" s="208"/>
      <c r="K43" s="219" t="s">
        <v>33</v>
      </c>
      <c r="L43" s="221">
        <f>SUM(L41:L42)</f>
        <v>0</v>
      </c>
    </row>
    <row r="44" spans="1:12" ht="13.5" thickBot="1">
      <c r="A44" s="218"/>
      <c r="B44" s="218"/>
      <c r="C44" s="218"/>
      <c r="D44" s="218"/>
      <c r="E44" s="218"/>
      <c r="F44" s="218"/>
      <c r="G44" s="218"/>
      <c r="H44" s="218"/>
      <c r="I44" s="245" t="s">
        <v>85</v>
      </c>
      <c r="J44" s="208"/>
      <c r="K44" s="158"/>
      <c r="L44" s="246" t="s">
        <v>86</v>
      </c>
    </row>
    <row r="45" spans="1:12" ht="13.5" thickBot="1">
      <c r="A45" s="774" t="s">
        <v>1268</v>
      </c>
      <c r="B45" s="775"/>
      <c r="C45" s="775"/>
      <c r="D45" s="775"/>
      <c r="E45" s="775"/>
      <c r="F45" s="775"/>
      <c r="G45" s="776"/>
      <c r="H45" s="248" t="s">
        <v>33</v>
      </c>
      <c r="I45" s="249">
        <f>I12+I21+I30+I37+I43</f>
        <v>0</v>
      </c>
      <c r="J45" s="208"/>
      <c r="K45" s="248" t="s">
        <v>33</v>
      </c>
      <c r="L45" s="249">
        <f>L12+L21+L30+L37+L43</f>
        <v>0</v>
      </c>
    </row>
    <row r="46" spans="1:12" ht="12.75">
      <c r="A46" s="188"/>
      <c r="B46" s="158"/>
      <c r="C46" s="158"/>
      <c r="D46" s="158"/>
      <c r="E46" s="158"/>
      <c r="F46" s="158"/>
      <c r="G46" s="247"/>
      <c r="H46" s="246"/>
      <c r="I46" s="261"/>
      <c r="J46" s="208"/>
      <c r="K46" s="246"/>
      <c r="L46" s="261"/>
    </row>
    <row r="47" spans="1:12" ht="13.5" thickBot="1">
      <c r="A47" s="188"/>
      <c r="B47" s="158"/>
      <c r="C47" s="158"/>
      <c r="D47" s="158"/>
      <c r="E47" s="158"/>
      <c r="F47" s="158"/>
      <c r="G47" s="247"/>
      <c r="H47" s="246"/>
      <c r="I47" s="245" t="s">
        <v>85</v>
      </c>
      <c r="J47" s="208"/>
      <c r="K47" s="158"/>
      <c r="L47" s="246" t="s">
        <v>86</v>
      </c>
    </row>
    <row r="48" spans="1:12" ht="13.5" thickBot="1">
      <c r="A48" s="774" t="s">
        <v>80</v>
      </c>
      <c r="B48" s="775"/>
      <c r="C48" s="775"/>
      <c r="D48" s="775"/>
      <c r="E48" s="775"/>
      <c r="F48" s="775"/>
      <c r="G48" s="775"/>
      <c r="H48" s="248" t="s">
        <v>33</v>
      </c>
      <c r="I48" s="249">
        <f>I45+'6a Inventory'!I46</f>
        <v>0</v>
      </c>
      <c r="J48" s="208"/>
      <c r="K48" s="248" t="s">
        <v>33</v>
      </c>
      <c r="L48" s="249">
        <f>L45+'6a Inventory'!L46</f>
        <v>0</v>
      </c>
    </row>
    <row r="49" spans="1:12" ht="12.75">
      <c r="A49" s="188"/>
      <c r="B49" s="158"/>
      <c r="C49" s="158"/>
      <c r="D49" s="158"/>
      <c r="E49" s="158"/>
      <c r="F49" s="158"/>
      <c r="G49" s="247"/>
      <c r="H49" s="246"/>
      <c r="I49" s="251"/>
      <c r="J49" s="252"/>
      <c r="K49" s="246"/>
      <c r="L49" s="253"/>
    </row>
    <row r="50" spans="1:12" ht="12.7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</row>
    <row r="51" spans="1:12" ht="12.7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</row>
    <row r="52" spans="1:12" ht="12.7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</row>
    <row r="53" spans="1:12" ht="12.7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</row>
    <row r="54" spans="1:12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12.75">
      <c r="A55" s="185"/>
      <c r="B55" s="158"/>
      <c r="C55" s="158"/>
      <c r="D55" s="761"/>
      <c r="E55" s="749"/>
      <c r="F55" s="749"/>
      <c r="G55" s="749"/>
      <c r="H55" s="749"/>
      <c r="I55" s="761">
        <f ca="1">NOW()</f>
        <v>42369.35189861111</v>
      </c>
      <c r="J55" s="761"/>
      <c r="K55" s="761"/>
      <c r="L55" s="185" t="s">
        <v>1946</v>
      </c>
    </row>
  </sheetData>
  <sheetProtection password="DC20" sheet="1" objects="1" scenarios="1"/>
  <mergeCells count="28">
    <mergeCell ref="A18:G18"/>
    <mergeCell ref="H3:L3"/>
    <mergeCell ref="H4:I4"/>
    <mergeCell ref="K4:L4"/>
    <mergeCell ref="A8:G8"/>
    <mergeCell ref="A19:G19"/>
    <mergeCell ref="A4:G6"/>
    <mergeCell ref="A9:G9"/>
    <mergeCell ref="A20:G20"/>
    <mergeCell ref="A10:G10"/>
    <mergeCell ref="A11:G11"/>
    <mergeCell ref="A14:G15"/>
    <mergeCell ref="A17:G17"/>
    <mergeCell ref="A39:G39"/>
    <mergeCell ref="A28:G28"/>
    <mergeCell ref="A23:G24"/>
    <mergeCell ref="A35:G35"/>
    <mergeCell ref="A36:G36"/>
    <mergeCell ref="A29:G29"/>
    <mergeCell ref="A32:G33"/>
    <mergeCell ref="A26:G26"/>
    <mergeCell ref="A27:G27"/>
    <mergeCell ref="I55:K55"/>
    <mergeCell ref="A41:G41"/>
    <mergeCell ref="A42:G42"/>
    <mergeCell ref="A48:G48"/>
    <mergeCell ref="A45:G45"/>
    <mergeCell ref="D55:H55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16"/>
  <sheetViews>
    <sheetView zoomScalePageLayoutView="0" workbookViewId="0" topLeftCell="A19">
      <selection activeCell="N26" sqref="N26"/>
    </sheetView>
  </sheetViews>
  <sheetFormatPr defaultColWidth="8.8515625" defaultRowHeight="12.75"/>
  <cols>
    <col min="1" max="1" width="0.85546875" style="158" customWidth="1"/>
    <col min="2" max="2" width="5.8515625" style="158" customWidth="1"/>
    <col min="3" max="3" width="5.7109375" style="158" customWidth="1"/>
    <col min="4" max="4" width="11.00390625" style="158" customWidth="1"/>
    <col min="5" max="5" width="6.421875" style="158" customWidth="1"/>
    <col min="6" max="6" width="9.8515625" style="263" customWidth="1"/>
    <col min="7" max="7" width="2.421875" style="158" customWidth="1"/>
    <col min="8" max="8" width="10.140625" style="263" customWidth="1"/>
    <col min="9" max="9" width="2.421875" style="158" customWidth="1"/>
    <col min="10" max="10" width="10.28125" style="263" customWidth="1"/>
    <col min="11" max="11" width="0.9921875" style="264" customWidth="1"/>
    <col min="12" max="12" width="10.28125" style="263" customWidth="1"/>
    <col min="13" max="13" width="2.8515625" style="264" customWidth="1"/>
    <col min="14" max="14" width="9.8515625" style="263" customWidth="1"/>
    <col min="15" max="15" width="3.00390625" style="264" customWidth="1"/>
    <col min="16" max="16" width="10.140625" style="263" customWidth="1"/>
    <col min="17" max="17" width="8.28125" style="392" customWidth="1"/>
    <col min="18" max="18" width="10.421875" style="393" customWidth="1"/>
    <col min="19" max="19" width="0.71875" style="158" customWidth="1"/>
    <col min="20" max="20" width="0" style="158" hidden="1" customWidth="1"/>
    <col min="21" max="21" width="5.28125" style="158" customWidth="1"/>
    <col min="22" max="22" width="4.421875" style="158" customWidth="1"/>
    <col min="23" max="23" width="2.140625" style="158" customWidth="1"/>
    <col min="24" max="24" width="11.7109375" style="158" customWidth="1"/>
    <col min="25" max="16384" width="8.8515625" style="158" customWidth="1"/>
  </cols>
  <sheetData>
    <row r="1" spans="1:22" ht="18.75" customHeight="1">
      <c r="A1" s="262" t="s">
        <v>36</v>
      </c>
      <c r="P1" s="795" t="s">
        <v>94</v>
      </c>
      <c r="Q1" s="796"/>
      <c r="R1" s="796"/>
      <c r="S1" s="796"/>
      <c r="T1" s="796"/>
      <c r="U1" s="796"/>
      <c r="V1" s="796"/>
    </row>
    <row r="2" spans="2:22" ht="13.5" thickBot="1">
      <c r="B2" s="158" t="s">
        <v>95</v>
      </c>
      <c r="P2" s="796"/>
      <c r="Q2" s="796"/>
      <c r="R2" s="796"/>
      <c r="S2" s="796"/>
      <c r="T2" s="796"/>
      <c r="U2" s="796"/>
      <c r="V2" s="796"/>
    </row>
    <row r="3" spans="1:123" s="160" customFormat="1" ht="53.25" customHeight="1" thickBot="1">
      <c r="A3" s="265"/>
      <c r="B3" s="782" t="s">
        <v>38</v>
      </c>
      <c r="C3" s="783"/>
      <c r="D3" s="266" t="s">
        <v>39</v>
      </c>
      <c r="E3" s="267" t="s">
        <v>40</v>
      </c>
      <c r="F3" s="268" t="s">
        <v>41</v>
      </c>
      <c r="G3" s="267" t="s">
        <v>42</v>
      </c>
      <c r="H3" s="268" t="s">
        <v>43</v>
      </c>
      <c r="I3" s="267" t="s">
        <v>44</v>
      </c>
      <c r="J3" s="268" t="s">
        <v>45</v>
      </c>
      <c r="K3" s="269" t="s">
        <v>37</v>
      </c>
      <c r="L3" s="270" t="s">
        <v>46</v>
      </c>
      <c r="M3" s="271" t="s">
        <v>47</v>
      </c>
      <c r="N3" s="268" t="s">
        <v>48</v>
      </c>
      <c r="O3" s="271" t="s">
        <v>44</v>
      </c>
      <c r="P3" s="268" t="s">
        <v>49</v>
      </c>
      <c r="Q3" s="272" t="s">
        <v>50</v>
      </c>
      <c r="R3" s="273" t="s">
        <v>51</v>
      </c>
      <c r="S3" s="274"/>
      <c r="U3" s="797" t="s">
        <v>1269</v>
      </c>
      <c r="V3" s="79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</row>
    <row r="4" spans="1:22" ht="14.25" customHeight="1" thickBot="1">
      <c r="A4" s="172"/>
      <c r="B4" s="786" t="s">
        <v>93</v>
      </c>
      <c r="C4" s="787"/>
      <c r="D4" s="275"/>
      <c r="E4" s="276"/>
      <c r="F4" s="277"/>
      <c r="G4" s="278" t="s">
        <v>42</v>
      </c>
      <c r="H4" s="277"/>
      <c r="I4" s="278" t="s">
        <v>21</v>
      </c>
      <c r="J4" s="279">
        <f>F4+H4</f>
        <v>0</v>
      </c>
      <c r="K4" s="280"/>
      <c r="L4" s="277"/>
      <c r="M4" s="281" t="s">
        <v>42</v>
      </c>
      <c r="N4" s="277"/>
      <c r="O4" s="282" t="s">
        <v>44</v>
      </c>
      <c r="P4" s="279">
        <f aca="true" t="shared" si="0" ref="P4:P11">L4+N4</f>
        <v>0</v>
      </c>
      <c r="Q4" s="283"/>
      <c r="R4" s="284">
        <f aca="true" t="shared" si="1" ref="R4:R9">(J4-P4)*Q4</f>
        <v>0</v>
      </c>
      <c r="S4" s="223"/>
      <c r="U4" s="799"/>
      <c r="V4" s="800"/>
    </row>
    <row r="5" spans="1:22" ht="14.25" customHeight="1" thickBot="1">
      <c r="A5" s="285"/>
      <c r="B5" s="286">
        <v>37135</v>
      </c>
      <c r="C5" s="287">
        <f>C7-1</f>
        <v>-1</v>
      </c>
      <c r="D5" s="288"/>
      <c r="E5" s="289"/>
      <c r="F5" s="290"/>
      <c r="G5" s="291" t="s">
        <v>42</v>
      </c>
      <c r="H5" s="290"/>
      <c r="I5" s="278" t="s">
        <v>21</v>
      </c>
      <c r="J5" s="292">
        <f aca="true" t="shared" si="2" ref="J5:J12">F5+H5</f>
        <v>0</v>
      </c>
      <c r="K5" s="293"/>
      <c r="L5" s="290"/>
      <c r="M5" s="281" t="s">
        <v>42</v>
      </c>
      <c r="N5" s="290"/>
      <c r="O5" s="294" t="s">
        <v>44</v>
      </c>
      <c r="P5" s="292">
        <f t="shared" si="0"/>
        <v>0</v>
      </c>
      <c r="Q5" s="295"/>
      <c r="R5" s="296">
        <f t="shared" si="1"/>
        <v>0</v>
      </c>
      <c r="S5" s="223"/>
      <c r="U5" s="799"/>
      <c r="V5" s="800"/>
    </row>
    <row r="6" spans="1:22" ht="14.25" customHeight="1" thickBot="1">
      <c r="A6" s="297"/>
      <c r="B6" s="298"/>
      <c r="C6" s="299" t="s">
        <v>52</v>
      </c>
      <c r="D6" s="288"/>
      <c r="E6" s="289"/>
      <c r="F6" s="290"/>
      <c r="G6" s="291" t="s">
        <v>42</v>
      </c>
      <c r="H6" s="290"/>
      <c r="I6" s="278" t="s">
        <v>21</v>
      </c>
      <c r="J6" s="292">
        <f t="shared" si="2"/>
        <v>0</v>
      </c>
      <c r="K6" s="293"/>
      <c r="L6" s="290"/>
      <c r="M6" s="281" t="s">
        <v>42</v>
      </c>
      <c r="N6" s="290"/>
      <c r="O6" s="294" t="s">
        <v>44</v>
      </c>
      <c r="P6" s="292">
        <f t="shared" si="0"/>
        <v>0</v>
      </c>
      <c r="Q6" s="295"/>
      <c r="R6" s="296">
        <f t="shared" si="1"/>
        <v>0</v>
      </c>
      <c r="S6" s="223"/>
      <c r="U6" s="799"/>
      <c r="V6" s="800"/>
    </row>
    <row r="7" spans="1:22" ht="14.25" customHeight="1" thickBot="1">
      <c r="A7" s="300"/>
      <c r="B7" s="301">
        <v>37256</v>
      </c>
      <c r="C7" s="302">
        <f>'1 Start Here'!H13</f>
        <v>0</v>
      </c>
      <c r="D7" s="288"/>
      <c r="E7" s="289"/>
      <c r="F7" s="290"/>
      <c r="G7" s="291" t="s">
        <v>42</v>
      </c>
      <c r="H7" s="290"/>
      <c r="I7" s="278" t="s">
        <v>21</v>
      </c>
      <c r="J7" s="292">
        <f t="shared" si="2"/>
        <v>0</v>
      </c>
      <c r="K7" s="293"/>
      <c r="L7" s="290"/>
      <c r="M7" s="281" t="s">
        <v>42</v>
      </c>
      <c r="N7" s="290"/>
      <c r="O7" s="294" t="s">
        <v>44</v>
      </c>
      <c r="P7" s="292">
        <f t="shared" si="0"/>
        <v>0</v>
      </c>
      <c r="Q7" s="295"/>
      <c r="R7" s="296">
        <f t="shared" si="1"/>
        <v>0</v>
      </c>
      <c r="S7" s="223"/>
      <c r="U7" s="799"/>
      <c r="V7" s="800"/>
    </row>
    <row r="8" spans="1:22" ht="14.25" customHeight="1" thickBot="1">
      <c r="A8" s="300"/>
      <c r="B8" s="303"/>
      <c r="C8" s="304"/>
      <c r="D8" s="288"/>
      <c r="E8" s="289"/>
      <c r="F8" s="290"/>
      <c r="G8" s="291" t="s">
        <v>42</v>
      </c>
      <c r="H8" s="290"/>
      <c r="I8" s="278" t="s">
        <v>21</v>
      </c>
      <c r="J8" s="292">
        <f t="shared" si="2"/>
        <v>0</v>
      </c>
      <c r="K8" s="293"/>
      <c r="L8" s="290"/>
      <c r="M8" s="281" t="s">
        <v>42</v>
      </c>
      <c r="N8" s="290"/>
      <c r="O8" s="294" t="s">
        <v>44</v>
      </c>
      <c r="P8" s="292">
        <f t="shared" si="0"/>
        <v>0</v>
      </c>
      <c r="Q8" s="295"/>
      <c r="R8" s="296">
        <f t="shared" si="1"/>
        <v>0</v>
      </c>
      <c r="S8" s="223"/>
      <c r="U8" s="799"/>
      <c r="V8" s="800"/>
    </row>
    <row r="9" spans="1:22" ht="14.25" customHeight="1" thickBot="1">
      <c r="A9" s="300"/>
      <c r="B9" s="305"/>
      <c r="C9" s="306"/>
      <c r="D9" s="307"/>
      <c r="E9" s="308"/>
      <c r="F9" s="309"/>
      <c r="G9" s="310" t="s">
        <v>42</v>
      </c>
      <c r="H9" s="309"/>
      <c r="I9" s="311" t="s">
        <v>21</v>
      </c>
      <c r="J9" s="312">
        <f t="shared" si="2"/>
        <v>0</v>
      </c>
      <c r="K9" s="313"/>
      <c r="L9" s="309"/>
      <c r="M9" s="314" t="s">
        <v>42</v>
      </c>
      <c r="N9" s="309"/>
      <c r="O9" s="315" t="s">
        <v>44</v>
      </c>
      <c r="P9" s="312">
        <f t="shared" si="0"/>
        <v>0</v>
      </c>
      <c r="Q9" s="316"/>
      <c r="R9" s="317">
        <f t="shared" si="1"/>
        <v>0</v>
      </c>
      <c r="S9" s="223"/>
      <c r="U9" s="801"/>
      <c r="V9" s="802"/>
    </row>
    <row r="10" spans="1:22" ht="14.25" customHeight="1">
      <c r="A10" s="172"/>
      <c r="B10" s="786" t="s">
        <v>54</v>
      </c>
      <c r="C10" s="787"/>
      <c r="D10" s="318"/>
      <c r="E10" s="319"/>
      <c r="F10" s="320"/>
      <c r="G10" s="321" t="s">
        <v>42</v>
      </c>
      <c r="H10" s="320"/>
      <c r="I10" s="321" t="s">
        <v>21</v>
      </c>
      <c r="J10" s="322">
        <f>F10+H10</f>
        <v>0</v>
      </c>
      <c r="K10" s="323"/>
      <c r="L10" s="320"/>
      <c r="M10" s="324" t="s">
        <v>42</v>
      </c>
      <c r="N10" s="320"/>
      <c r="O10" s="325" t="s">
        <v>44</v>
      </c>
      <c r="P10" s="322">
        <f t="shared" si="0"/>
        <v>0</v>
      </c>
      <c r="Q10" s="326"/>
      <c r="R10" s="327">
        <f aca="true" t="shared" si="3" ref="R10:R15">(J10-P10)*Q10</f>
        <v>0</v>
      </c>
      <c r="S10" s="223"/>
      <c r="U10" s="328">
        <f>C7</f>
        <v>0</v>
      </c>
      <c r="V10" s="329" t="s">
        <v>96</v>
      </c>
    </row>
    <row r="11" spans="1:22" ht="14.25" customHeight="1">
      <c r="A11" s="285"/>
      <c r="B11" s="301">
        <v>36892</v>
      </c>
      <c r="C11" s="330">
        <f>C7+1</f>
        <v>1</v>
      </c>
      <c r="D11" s="331"/>
      <c r="E11" s="332"/>
      <c r="F11" s="333"/>
      <c r="G11" s="291" t="s">
        <v>42</v>
      </c>
      <c r="H11" s="333"/>
      <c r="I11" s="291" t="s">
        <v>21</v>
      </c>
      <c r="J11" s="292">
        <f t="shared" si="2"/>
        <v>0</v>
      </c>
      <c r="K11" s="334"/>
      <c r="L11" s="333"/>
      <c r="M11" s="335" t="s">
        <v>42</v>
      </c>
      <c r="N11" s="333"/>
      <c r="O11" s="294" t="s">
        <v>44</v>
      </c>
      <c r="P11" s="292">
        <f t="shared" si="0"/>
        <v>0</v>
      </c>
      <c r="Q11" s="336"/>
      <c r="R11" s="296">
        <f t="shared" si="3"/>
        <v>0</v>
      </c>
      <c r="S11" s="223"/>
      <c r="U11" s="792">
        <f>SUM(H4:H9)</f>
        <v>0</v>
      </c>
      <c r="V11" s="793"/>
    </row>
    <row r="12" spans="1:22" ht="14.25" customHeight="1">
      <c r="A12" s="337"/>
      <c r="B12" s="222"/>
      <c r="C12" s="338" t="s">
        <v>52</v>
      </c>
      <c r="D12" s="331"/>
      <c r="E12" s="332"/>
      <c r="F12" s="333"/>
      <c r="G12" s="291" t="s">
        <v>42</v>
      </c>
      <c r="H12" s="333"/>
      <c r="I12" s="291" t="s">
        <v>21</v>
      </c>
      <c r="J12" s="292">
        <f t="shared" si="2"/>
        <v>0</v>
      </c>
      <c r="K12" s="334"/>
      <c r="L12" s="333"/>
      <c r="M12" s="335" t="s">
        <v>42</v>
      </c>
      <c r="N12" s="333"/>
      <c r="O12" s="294" t="s">
        <v>44</v>
      </c>
      <c r="P12" s="292">
        <f>L12+N12</f>
        <v>0</v>
      </c>
      <c r="Q12" s="336"/>
      <c r="R12" s="296">
        <f t="shared" si="3"/>
        <v>0</v>
      </c>
      <c r="S12" s="223"/>
      <c r="U12" s="328">
        <f>C11</f>
        <v>1</v>
      </c>
      <c r="V12" s="339" t="s">
        <v>97</v>
      </c>
    </row>
    <row r="13" spans="1:22" ht="14.25" customHeight="1">
      <c r="A13" s="300"/>
      <c r="B13" s="301">
        <v>37256</v>
      </c>
      <c r="C13" s="340">
        <f>C7+1</f>
        <v>1</v>
      </c>
      <c r="D13" s="331"/>
      <c r="E13" s="332"/>
      <c r="F13" s="333"/>
      <c r="G13" s="291" t="s">
        <v>42</v>
      </c>
      <c r="H13" s="333"/>
      <c r="I13" s="291" t="s">
        <v>21</v>
      </c>
      <c r="J13" s="292">
        <f aca="true" t="shared" si="4" ref="J13:J21">F13+H13</f>
        <v>0</v>
      </c>
      <c r="K13" s="334"/>
      <c r="L13" s="333"/>
      <c r="M13" s="335" t="s">
        <v>42</v>
      </c>
      <c r="N13" s="333"/>
      <c r="O13" s="294" t="s">
        <v>44</v>
      </c>
      <c r="P13" s="292">
        <f>L13+N13</f>
        <v>0</v>
      </c>
      <c r="Q13" s="336"/>
      <c r="R13" s="296">
        <f t="shared" si="3"/>
        <v>0</v>
      </c>
      <c r="S13" s="223"/>
      <c r="U13" s="794">
        <f>SUM(N10:N15)</f>
        <v>0</v>
      </c>
      <c r="V13" s="793"/>
    </row>
    <row r="14" spans="1:22" ht="14.25" customHeight="1" thickBot="1">
      <c r="A14" s="300"/>
      <c r="B14" s="303"/>
      <c r="C14" s="341"/>
      <c r="D14" s="331"/>
      <c r="E14" s="332"/>
      <c r="F14" s="333"/>
      <c r="G14" s="291" t="s">
        <v>42</v>
      </c>
      <c r="H14" s="333"/>
      <c r="I14" s="291" t="s">
        <v>21</v>
      </c>
      <c r="J14" s="292">
        <f t="shared" si="4"/>
        <v>0</v>
      </c>
      <c r="K14" s="334"/>
      <c r="L14" s="333"/>
      <c r="M14" s="335" t="s">
        <v>42</v>
      </c>
      <c r="N14" s="333"/>
      <c r="O14" s="294" t="s">
        <v>44</v>
      </c>
      <c r="P14" s="292">
        <f>L14+N14</f>
        <v>0</v>
      </c>
      <c r="Q14" s="336"/>
      <c r="R14" s="296">
        <f t="shared" si="3"/>
        <v>0</v>
      </c>
      <c r="S14" s="223"/>
      <c r="U14" s="790" t="b">
        <f>U11=U13</f>
        <v>1</v>
      </c>
      <c r="V14" s="791"/>
    </row>
    <row r="15" spans="1:19" ht="14.25" customHeight="1" thickBot="1">
      <c r="A15" s="172"/>
      <c r="B15" s="342"/>
      <c r="C15" s="343"/>
      <c r="D15" s="344"/>
      <c r="E15" s="345"/>
      <c r="F15" s="346"/>
      <c r="G15" s="347" t="s">
        <v>42</v>
      </c>
      <c r="H15" s="346"/>
      <c r="I15" s="348" t="s">
        <v>21</v>
      </c>
      <c r="J15" s="312">
        <f t="shared" si="4"/>
        <v>0</v>
      </c>
      <c r="K15" s="349"/>
      <c r="L15" s="346"/>
      <c r="M15" s="350" t="s">
        <v>42</v>
      </c>
      <c r="N15" s="346"/>
      <c r="O15" s="351" t="s">
        <v>44</v>
      </c>
      <c r="P15" s="352">
        <f>L15+N15</f>
        <v>0</v>
      </c>
      <c r="Q15" s="353"/>
      <c r="R15" s="354">
        <f t="shared" si="3"/>
        <v>0</v>
      </c>
      <c r="S15" s="223"/>
    </row>
    <row r="16" spans="1:22" ht="14.25" customHeight="1" thickBot="1">
      <c r="A16" s="172"/>
      <c r="B16" s="786" t="s">
        <v>55</v>
      </c>
      <c r="C16" s="787"/>
      <c r="D16" s="275"/>
      <c r="E16" s="276"/>
      <c r="F16" s="277"/>
      <c r="G16" s="278" t="s">
        <v>42</v>
      </c>
      <c r="H16" s="277"/>
      <c r="I16" s="278" t="s">
        <v>21</v>
      </c>
      <c r="J16" s="322">
        <f t="shared" si="4"/>
        <v>0</v>
      </c>
      <c r="K16" s="355"/>
      <c r="L16" s="277"/>
      <c r="M16" s="281" t="s">
        <v>42</v>
      </c>
      <c r="N16" s="277"/>
      <c r="O16" s="282" t="s">
        <v>44</v>
      </c>
      <c r="P16" s="279">
        <f aca="true" t="shared" si="5" ref="P16:P21">L16+N16</f>
        <v>0</v>
      </c>
      <c r="Q16" s="283"/>
      <c r="R16" s="284">
        <f aca="true" t="shared" si="6" ref="R16:R21">(J16-P16)*Q16</f>
        <v>0</v>
      </c>
      <c r="S16" s="223"/>
      <c r="U16" s="356">
        <f>C13</f>
        <v>1</v>
      </c>
      <c r="V16" s="357" t="s">
        <v>98</v>
      </c>
    </row>
    <row r="17" spans="1:22" ht="14.25" customHeight="1" thickBot="1">
      <c r="A17" s="285"/>
      <c r="B17" s="301">
        <v>36892</v>
      </c>
      <c r="C17" s="330">
        <f>C19</f>
        <v>2</v>
      </c>
      <c r="D17" s="288"/>
      <c r="E17" s="289"/>
      <c r="F17" s="290"/>
      <c r="G17" s="291" t="s">
        <v>42</v>
      </c>
      <c r="H17" s="290"/>
      <c r="I17" s="278" t="s">
        <v>21</v>
      </c>
      <c r="J17" s="292">
        <f t="shared" si="4"/>
        <v>0</v>
      </c>
      <c r="K17" s="334"/>
      <c r="L17" s="290"/>
      <c r="M17" s="281" t="s">
        <v>42</v>
      </c>
      <c r="N17" s="290"/>
      <c r="O17" s="294" t="s">
        <v>44</v>
      </c>
      <c r="P17" s="322">
        <f t="shared" si="5"/>
        <v>0</v>
      </c>
      <c r="Q17" s="295"/>
      <c r="R17" s="296">
        <f t="shared" si="6"/>
        <v>0</v>
      </c>
      <c r="S17" s="223"/>
      <c r="U17" s="792">
        <f>SUM(H10:H15)</f>
        <v>0</v>
      </c>
      <c r="V17" s="793"/>
    </row>
    <row r="18" spans="1:22" ht="14.25" customHeight="1" thickBot="1">
      <c r="A18" s="300"/>
      <c r="B18" s="222"/>
      <c r="C18" s="299" t="s">
        <v>52</v>
      </c>
      <c r="D18" s="288"/>
      <c r="E18" s="289"/>
      <c r="F18" s="290"/>
      <c r="G18" s="291" t="s">
        <v>42</v>
      </c>
      <c r="H18" s="290"/>
      <c r="I18" s="278" t="s">
        <v>21</v>
      </c>
      <c r="J18" s="292">
        <f t="shared" si="4"/>
        <v>0</v>
      </c>
      <c r="K18" s="334"/>
      <c r="L18" s="290"/>
      <c r="M18" s="281" t="s">
        <v>42</v>
      </c>
      <c r="N18" s="290"/>
      <c r="O18" s="294" t="s">
        <v>44</v>
      </c>
      <c r="P18" s="292">
        <f t="shared" si="5"/>
        <v>0</v>
      </c>
      <c r="Q18" s="295"/>
      <c r="R18" s="296">
        <f t="shared" si="6"/>
        <v>0</v>
      </c>
      <c r="S18" s="223"/>
      <c r="U18" s="328">
        <f>C17</f>
        <v>2</v>
      </c>
      <c r="V18" s="339" t="s">
        <v>97</v>
      </c>
    </row>
    <row r="19" spans="1:22" ht="14.25" customHeight="1" thickBot="1">
      <c r="A19" s="300"/>
      <c r="B19" s="301">
        <v>37256</v>
      </c>
      <c r="C19" s="340">
        <f>C13+1</f>
        <v>2</v>
      </c>
      <c r="D19" s="288"/>
      <c r="E19" s="289"/>
      <c r="F19" s="290"/>
      <c r="G19" s="291" t="s">
        <v>42</v>
      </c>
      <c r="H19" s="290"/>
      <c r="I19" s="278" t="s">
        <v>21</v>
      </c>
      <c r="J19" s="292">
        <f t="shared" si="4"/>
        <v>0</v>
      </c>
      <c r="K19" s="334"/>
      <c r="L19" s="290"/>
      <c r="M19" s="281" t="s">
        <v>42</v>
      </c>
      <c r="N19" s="290"/>
      <c r="O19" s="294" t="s">
        <v>44</v>
      </c>
      <c r="P19" s="292">
        <f t="shared" si="5"/>
        <v>0</v>
      </c>
      <c r="Q19" s="295"/>
      <c r="R19" s="296">
        <f t="shared" si="6"/>
        <v>0</v>
      </c>
      <c r="S19" s="223"/>
      <c r="U19" s="794">
        <f>SUM(N16:N21)</f>
        <v>0</v>
      </c>
      <c r="V19" s="793"/>
    </row>
    <row r="20" spans="1:22" ht="14.25" customHeight="1" thickBot="1">
      <c r="A20" s="300"/>
      <c r="B20" s="303"/>
      <c r="C20" s="341"/>
      <c r="D20" s="288"/>
      <c r="E20" s="289"/>
      <c r="F20" s="290"/>
      <c r="G20" s="291" t="s">
        <v>42</v>
      </c>
      <c r="H20" s="290"/>
      <c r="I20" s="278" t="s">
        <v>21</v>
      </c>
      <c r="J20" s="292">
        <f t="shared" si="4"/>
        <v>0</v>
      </c>
      <c r="K20" s="334"/>
      <c r="L20" s="290"/>
      <c r="M20" s="281" t="s">
        <v>42</v>
      </c>
      <c r="N20" s="290"/>
      <c r="O20" s="294" t="s">
        <v>44</v>
      </c>
      <c r="P20" s="292">
        <f t="shared" si="5"/>
        <v>0</v>
      </c>
      <c r="Q20" s="295"/>
      <c r="R20" s="296">
        <f t="shared" si="6"/>
        <v>0</v>
      </c>
      <c r="S20" s="223"/>
      <c r="U20" s="790" t="b">
        <f>U17=U19</f>
        <v>1</v>
      </c>
      <c r="V20" s="791"/>
    </row>
    <row r="21" spans="1:19" ht="14.25" customHeight="1" thickBot="1">
      <c r="A21" s="172"/>
      <c r="B21" s="342"/>
      <c r="C21" s="343"/>
      <c r="D21" s="307"/>
      <c r="E21" s="308"/>
      <c r="F21" s="309"/>
      <c r="G21" s="310" t="s">
        <v>42</v>
      </c>
      <c r="H21" s="309"/>
      <c r="I21" s="311" t="s">
        <v>21</v>
      </c>
      <c r="J21" s="312">
        <f t="shared" si="4"/>
        <v>0</v>
      </c>
      <c r="K21" s="358"/>
      <c r="L21" s="309"/>
      <c r="M21" s="314" t="s">
        <v>42</v>
      </c>
      <c r="N21" s="309"/>
      <c r="O21" s="315" t="s">
        <v>44</v>
      </c>
      <c r="P21" s="312">
        <f t="shared" si="5"/>
        <v>0</v>
      </c>
      <c r="Q21" s="316"/>
      <c r="R21" s="317">
        <f t="shared" si="6"/>
        <v>0</v>
      </c>
      <c r="S21" s="223"/>
    </row>
    <row r="22" spans="1:22" ht="14.25" customHeight="1" thickBot="1">
      <c r="A22" s="172"/>
      <c r="B22" s="786" t="s">
        <v>56</v>
      </c>
      <c r="C22" s="787"/>
      <c r="D22" s="359"/>
      <c r="E22" s="360"/>
      <c r="F22" s="361"/>
      <c r="G22" s="278" t="s">
        <v>42</v>
      </c>
      <c r="H22" s="361"/>
      <c r="I22" s="278" t="s">
        <v>21</v>
      </c>
      <c r="J22" s="279">
        <f aca="true" t="shared" si="7" ref="J22:J27">F22+H22</f>
        <v>0</v>
      </c>
      <c r="K22" s="355"/>
      <c r="L22" s="361"/>
      <c r="M22" s="281" t="s">
        <v>42</v>
      </c>
      <c r="N22" s="361"/>
      <c r="O22" s="282" t="s">
        <v>44</v>
      </c>
      <c r="P22" s="279">
        <f aca="true" t="shared" si="8" ref="P22:P27">L22+N22</f>
        <v>0</v>
      </c>
      <c r="Q22" s="362"/>
      <c r="R22" s="284">
        <f aca="true" t="shared" si="9" ref="R22:R27">(J22-P22)*Q22</f>
        <v>0</v>
      </c>
      <c r="S22" s="223"/>
      <c r="U22" s="356">
        <f>C19</f>
        <v>2</v>
      </c>
      <c r="V22" s="363" t="s">
        <v>96</v>
      </c>
    </row>
    <row r="23" spans="1:22" ht="14.25" customHeight="1" thickBot="1">
      <c r="A23" s="285"/>
      <c r="B23" s="301">
        <v>36892</v>
      </c>
      <c r="C23" s="330">
        <f>C25</f>
        <v>3</v>
      </c>
      <c r="D23" s="331"/>
      <c r="E23" s="332"/>
      <c r="F23" s="333"/>
      <c r="G23" s="291" t="s">
        <v>42</v>
      </c>
      <c r="H23" s="333"/>
      <c r="I23" s="278" t="s">
        <v>21</v>
      </c>
      <c r="J23" s="292">
        <f t="shared" si="7"/>
        <v>0</v>
      </c>
      <c r="K23" s="334"/>
      <c r="L23" s="333"/>
      <c r="M23" s="281" t="s">
        <v>42</v>
      </c>
      <c r="N23" s="333"/>
      <c r="O23" s="294" t="s">
        <v>44</v>
      </c>
      <c r="P23" s="292">
        <f t="shared" si="8"/>
        <v>0</v>
      </c>
      <c r="Q23" s="336"/>
      <c r="R23" s="296">
        <f t="shared" si="9"/>
        <v>0</v>
      </c>
      <c r="S23" s="223"/>
      <c r="U23" s="792">
        <f>SUM(H16:H21)</f>
        <v>0</v>
      </c>
      <c r="V23" s="793"/>
    </row>
    <row r="24" spans="1:22" ht="14.25" customHeight="1" thickBot="1">
      <c r="A24" s="300"/>
      <c r="B24" s="222"/>
      <c r="C24" s="299" t="s">
        <v>52</v>
      </c>
      <c r="D24" s="331"/>
      <c r="E24" s="332"/>
      <c r="F24" s="333"/>
      <c r="G24" s="291" t="s">
        <v>42</v>
      </c>
      <c r="H24" s="333"/>
      <c r="I24" s="278" t="s">
        <v>21</v>
      </c>
      <c r="J24" s="292">
        <f t="shared" si="7"/>
        <v>0</v>
      </c>
      <c r="K24" s="334"/>
      <c r="L24" s="333"/>
      <c r="M24" s="281" t="s">
        <v>42</v>
      </c>
      <c r="N24" s="333"/>
      <c r="O24" s="294" t="s">
        <v>44</v>
      </c>
      <c r="P24" s="292">
        <f t="shared" si="8"/>
        <v>0</v>
      </c>
      <c r="Q24" s="336"/>
      <c r="R24" s="296">
        <f t="shared" si="9"/>
        <v>0</v>
      </c>
      <c r="S24" s="223"/>
      <c r="U24" s="328">
        <f>C23</f>
        <v>3</v>
      </c>
      <c r="V24" s="339" t="s">
        <v>97</v>
      </c>
    </row>
    <row r="25" spans="1:22" ht="14.25" customHeight="1" thickBot="1">
      <c r="A25" s="300"/>
      <c r="B25" s="301">
        <v>37256</v>
      </c>
      <c r="C25" s="340">
        <f>C19+1</f>
        <v>3</v>
      </c>
      <c r="D25" s="331"/>
      <c r="E25" s="332"/>
      <c r="F25" s="333"/>
      <c r="G25" s="291" t="s">
        <v>42</v>
      </c>
      <c r="H25" s="333"/>
      <c r="I25" s="278" t="s">
        <v>21</v>
      </c>
      <c r="J25" s="292">
        <f t="shared" si="7"/>
        <v>0</v>
      </c>
      <c r="K25" s="334"/>
      <c r="L25" s="333"/>
      <c r="M25" s="281" t="s">
        <v>42</v>
      </c>
      <c r="N25" s="333"/>
      <c r="O25" s="294" t="s">
        <v>44</v>
      </c>
      <c r="P25" s="292">
        <f t="shared" si="8"/>
        <v>0</v>
      </c>
      <c r="Q25" s="336"/>
      <c r="R25" s="296">
        <f t="shared" si="9"/>
        <v>0</v>
      </c>
      <c r="S25" s="223"/>
      <c r="U25" s="794">
        <f>SUM(N22:N27)</f>
        <v>0</v>
      </c>
      <c r="V25" s="793"/>
    </row>
    <row r="26" spans="1:22" ht="14.25" customHeight="1" thickBot="1">
      <c r="A26" s="172"/>
      <c r="B26" s="364"/>
      <c r="C26" s="299"/>
      <c r="D26" s="331"/>
      <c r="E26" s="332"/>
      <c r="F26" s="333"/>
      <c r="G26" s="291" t="s">
        <v>42</v>
      </c>
      <c r="H26" s="333"/>
      <c r="I26" s="278" t="s">
        <v>21</v>
      </c>
      <c r="J26" s="292">
        <f t="shared" si="7"/>
        <v>0</v>
      </c>
      <c r="K26" s="334"/>
      <c r="L26" s="333"/>
      <c r="M26" s="281" t="s">
        <v>42</v>
      </c>
      <c r="N26" s="333"/>
      <c r="O26" s="294" t="s">
        <v>44</v>
      </c>
      <c r="P26" s="292">
        <f t="shared" si="8"/>
        <v>0</v>
      </c>
      <c r="Q26" s="336"/>
      <c r="R26" s="296">
        <f t="shared" si="9"/>
        <v>0</v>
      </c>
      <c r="S26" s="223"/>
      <c r="U26" s="790" t="b">
        <f>U23=U25</f>
        <v>1</v>
      </c>
      <c r="V26" s="791"/>
    </row>
    <row r="27" spans="1:19" ht="14.25" customHeight="1" thickBot="1">
      <c r="A27" s="172"/>
      <c r="B27" s="342"/>
      <c r="C27" s="343"/>
      <c r="D27" s="365"/>
      <c r="E27" s="366"/>
      <c r="F27" s="367"/>
      <c r="G27" s="310" t="s">
        <v>42</v>
      </c>
      <c r="H27" s="367"/>
      <c r="I27" s="311" t="s">
        <v>21</v>
      </c>
      <c r="J27" s="312">
        <f t="shared" si="7"/>
        <v>0</v>
      </c>
      <c r="K27" s="358"/>
      <c r="L27" s="367"/>
      <c r="M27" s="314" t="s">
        <v>42</v>
      </c>
      <c r="N27" s="367"/>
      <c r="O27" s="315" t="s">
        <v>44</v>
      </c>
      <c r="P27" s="312">
        <f t="shared" si="8"/>
        <v>0</v>
      </c>
      <c r="Q27" s="368"/>
      <c r="R27" s="317">
        <f t="shared" si="9"/>
        <v>0</v>
      </c>
      <c r="S27" s="223"/>
    </row>
    <row r="28" spans="1:22" ht="14.25" customHeight="1" thickBot="1">
      <c r="A28" s="172"/>
      <c r="B28" s="786" t="s">
        <v>57</v>
      </c>
      <c r="C28" s="787"/>
      <c r="D28" s="275"/>
      <c r="E28" s="276"/>
      <c r="F28" s="277"/>
      <c r="G28" s="278" t="s">
        <v>42</v>
      </c>
      <c r="H28" s="277"/>
      <c r="I28" s="278" t="s">
        <v>21</v>
      </c>
      <c r="J28" s="279">
        <f aca="true" t="shared" si="10" ref="J28:J33">F28+H28</f>
        <v>0</v>
      </c>
      <c r="K28" s="355"/>
      <c r="L28" s="277"/>
      <c r="M28" s="281" t="s">
        <v>42</v>
      </c>
      <c r="N28" s="277"/>
      <c r="O28" s="282" t="s">
        <v>44</v>
      </c>
      <c r="P28" s="279">
        <f aca="true" t="shared" si="11" ref="P28:P33">L28+N28</f>
        <v>0</v>
      </c>
      <c r="Q28" s="283"/>
      <c r="R28" s="284">
        <f aca="true" t="shared" si="12" ref="R28:R33">(J28-P28)*Q28</f>
        <v>0</v>
      </c>
      <c r="S28" s="223"/>
      <c r="U28" s="356">
        <f>C25</f>
        <v>3</v>
      </c>
      <c r="V28" s="363" t="s">
        <v>96</v>
      </c>
    </row>
    <row r="29" spans="1:22" ht="14.25" customHeight="1" thickBot="1">
      <c r="A29" s="285"/>
      <c r="B29" s="301">
        <v>36892</v>
      </c>
      <c r="C29" s="330">
        <f>C31</f>
        <v>4</v>
      </c>
      <c r="D29" s="288"/>
      <c r="E29" s="289"/>
      <c r="F29" s="290"/>
      <c r="G29" s="291" t="s">
        <v>42</v>
      </c>
      <c r="H29" s="290"/>
      <c r="I29" s="278" t="s">
        <v>21</v>
      </c>
      <c r="J29" s="292">
        <f t="shared" si="10"/>
        <v>0</v>
      </c>
      <c r="K29" s="334"/>
      <c r="L29" s="290"/>
      <c r="M29" s="281" t="s">
        <v>42</v>
      </c>
      <c r="N29" s="290"/>
      <c r="O29" s="294" t="s">
        <v>44</v>
      </c>
      <c r="P29" s="292">
        <f t="shared" si="11"/>
        <v>0</v>
      </c>
      <c r="Q29" s="295"/>
      <c r="R29" s="296">
        <f t="shared" si="12"/>
        <v>0</v>
      </c>
      <c r="S29" s="223"/>
      <c r="U29" s="792">
        <f>SUM(H22:H27)</f>
        <v>0</v>
      </c>
      <c r="V29" s="793"/>
    </row>
    <row r="30" spans="1:22" ht="14.25" customHeight="1" thickBot="1">
      <c r="A30" s="300"/>
      <c r="B30" s="222"/>
      <c r="C30" s="299" t="s">
        <v>52</v>
      </c>
      <c r="D30" s="288"/>
      <c r="E30" s="289"/>
      <c r="F30" s="290"/>
      <c r="G30" s="291" t="s">
        <v>42</v>
      </c>
      <c r="H30" s="290"/>
      <c r="I30" s="278" t="s">
        <v>21</v>
      </c>
      <c r="J30" s="292">
        <f t="shared" si="10"/>
        <v>0</v>
      </c>
      <c r="K30" s="334"/>
      <c r="L30" s="290"/>
      <c r="M30" s="281" t="s">
        <v>42</v>
      </c>
      <c r="N30" s="290"/>
      <c r="O30" s="294" t="s">
        <v>44</v>
      </c>
      <c r="P30" s="292">
        <f t="shared" si="11"/>
        <v>0</v>
      </c>
      <c r="Q30" s="295"/>
      <c r="R30" s="296">
        <f t="shared" si="12"/>
        <v>0</v>
      </c>
      <c r="S30" s="223"/>
      <c r="U30" s="328">
        <f>C29</f>
        <v>4</v>
      </c>
      <c r="V30" s="339" t="s">
        <v>97</v>
      </c>
    </row>
    <row r="31" spans="1:22" ht="14.25" customHeight="1" thickBot="1">
      <c r="A31" s="300"/>
      <c r="B31" s="301">
        <v>37256</v>
      </c>
      <c r="C31" s="340">
        <f>C25+1</f>
        <v>4</v>
      </c>
      <c r="D31" s="288"/>
      <c r="E31" s="289"/>
      <c r="F31" s="290"/>
      <c r="G31" s="291" t="s">
        <v>42</v>
      </c>
      <c r="H31" s="290"/>
      <c r="I31" s="278" t="s">
        <v>21</v>
      </c>
      <c r="J31" s="292">
        <f t="shared" si="10"/>
        <v>0</v>
      </c>
      <c r="K31" s="334"/>
      <c r="L31" s="290"/>
      <c r="M31" s="281" t="s">
        <v>42</v>
      </c>
      <c r="N31" s="290"/>
      <c r="O31" s="294" t="s">
        <v>44</v>
      </c>
      <c r="P31" s="292">
        <f t="shared" si="11"/>
        <v>0</v>
      </c>
      <c r="Q31" s="295"/>
      <c r="R31" s="296">
        <f t="shared" si="12"/>
        <v>0</v>
      </c>
      <c r="S31" s="223"/>
      <c r="U31" s="794">
        <f>SUM(N28:N32)</f>
        <v>0</v>
      </c>
      <c r="V31" s="793"/>
    </row>
    <row r="32" spans="1:22" ht="14.25" customHeight="1" thickBot="1">
      <c r="A32" s="172"/>
      <c r="B32" s="364"/>
      <c r="C32" s="299"/>
      <c r="D32" s="288"/>
      <c r="E32" s="289"/>
      <c r="F32" s="290"/>
      <c r="G32" s="291" t="s">
        <v>42</v>
      </c>
      <c r="H32" s="290"/>
      <c r="I32" s="278" t="s">
        <v>21</v>
      </c>
      <c r="J32" s="292">
        <f t="shared" si="10"/>
        <v>0</v>
      </c>
      <c r="K32" s="334"/>
      <c r="L32" s="290"/>
      <c r="M32" s="281" t="s">
        <v>42</v>
      </c>
      <c r="N32" s="290"/>
      <c r="O32" s="294" t="s">
        <v>44</v>
      </c>
      <c r="P32" s="292">
        <f t="shared" si="11"/>
        <v>0</v>
      </c>
      <c r="Q32" s="295"/>
      <c r="R32" s="296">
        <f t="shared" si="12"/>
        <v>0</v>
      </c>
      <c r="S32" s="223"/>
      <c r="U32" s="790" t="b">
        <f>U29=U31</f>
        <v>1</v>
      </c>
      <c r="V32" s="791"/>
    </row>
    <row r="33" spans="1:19" ht="14.25" customHeight="1" thickBot="1">
      <c r="A33" s="172"/>
      <c r="B33" s="342"/>
      <c r="C33" s="343"/>
      <c r="D33" s="307"/>
      <c r="E33" s="308"/>
      <c r="F33" s="309"/>
      <c r="G33" s="310" t="s">
        <v>42</v>
      </c>
      <c r="H33" s="309"/>
      <c r="I33" s="311" t="s">
        <v>21</v>
      </c>
      <c r="J33" s="312">
        <f t="shared" si="10"/>
        <v>0</v>
      </c>
      <c r="K33" s="358"/>
      <c r="L33" s="309"/>
      <c r="M33" s="314" t="s">
        <v>42</v>
      </c>
      <c r="N33" s="309"/>
      <c r="O33" s="315" t="s">
        <v>44</v>
      </c>
      <c r="P33" s="312">
        <f t="shared" si="11"/>
        <v>0</v>
      </c>
      <c r="Q33" s="316"/>
      <c r="R33" s="317">
        <f t="shared" si="12"/>
        <v>0</v>
      </c>
      <c r="S33" s="369"/>
    </row>
    <row r="34" spans="1:18" ht="1.5" customHeight="1">
      <c r="A34" s="370"/>
      <c r="B34" s="371"/>
      <c r="C34" s="371"/>
      <c r="D34" s="372"/>
      <c r="E34" s="372"/>
      <c r="F34" s="373"/>
      <c r="G34" s="374"/>
      <c r="H34" s="375"/>
      <c r="I34" s="374"/>
      <c r="J34" s="373"/>
      <c r="K34" s="376"/>
      <c r="L34" s="373"/>
      <c r="M34" s="376"/>
      <c r="N34" s="373"/>
      <c r="O34" s="376"/>
      <c r="P34" s="373"/>
      <c r="Q34" s="377"/>
      <c r="R34" s="378"/>
    </row>
    <row r="35" spans="1:18" ht="1.5" customHeight="1" thickBot="1">
      <c r="A35" s="379"/>
      <c r="B35" s="380"/>
      <c r="C35" s="380"/>
      <c r="D35" s="381"/>
      <c r="E35" s="381"/>
      <c r="F35" s="382"/>
      <c r="G35" s="383"/>
      <c r="H35" s="382"/>
      <c r="I35" s="383"/>
      <c r="J35" s="382"/>
      <c r="K35" s="384"/>
      <c r="L35" s="382"/>
      <c r="M35" s="384"/>
      <c r="N35" s="382"/>
      <c r="O35" s="384"/>
      <c r="P35" s="382"/>
      <c r="Q35" s="385"/>
      <c r="R35" s="386"/>
    </row>
    <row r="36" spans="1:18" ht="15" customHeight="1" thickBot="1">
      <c r="A36" s="285"/>
      <c r="B36" s="788" t="s">
        <v>1947</v>
      </c>
      <c r="C36" s="789"/>
      <c r="D36" s="789"/>
      <c r="E36" s="789"/>
      <c r="F36" s="789"/>
      <c r="G36" s="789"/>
      <c r="H36" s="789"/>
      <c r="I36" s="789"/>
      <c r="J36" s="789"/>
      <c r="K36" s="789"/>
      <c r="L36" s="749"/>
      <c r="N36" s="803" t="s">
        <v>58</v>
      </c>
      <c r="O36" s="775"/>
      <c r="P36" s="776"/>
      <c r="Q36" s="784">
        <f>SUM(R4:R33)</f>
        <v>0</v>
      </c>
      <c r="R36" s="785"/>
    </row>
    <row r="37" spans="1:18" ht="12.75" customHeight="1">
      <c r="A37" s="285"/>
      <c r="B37" s="804"/>
      <c r="C37" s="805"/>
      <c r="D37" s="805"/>
      <c r="E37" s="805"/>
      <c r="F37" s="805"/>
      <c r="G37" s="805"/>
      <c r="H37" s="805"/>
      <c r="I37" s="805"/>
      <c r="J37" s="805"/>
      <c r="K37" s="805"/>
      <c r="L37" s="806"/>
      <c r="M37" s="387"/>
      <c r="N37" s="388"/>
      <c r="O37" s="387"/>
      <c r="P37" s="388"/>
      <c r="Q37" s="389"/>
      <c r="R37" s="390"/>
    </row>
    <row r="38" spans="1:22" ht="24" customHeight="1">
      <c r="A38" s="300"/>
      <c r="B38" s="807"/>
      <c r="C38" s="808"/>
      <c r="D38" s="808"/>
      <c r="E38" s="808"/>
      <c r="F38" s="808"/>
      <c r="G38" s="808"/>
      <c r="H38" s="808"/>
      <c r="I38" s="808"/>
      <c r="J38" s="808"/>
      <c r="K38" s="808"/>
      <c r="L38" s="809"/>
      <c r="M38" s="810"/>
      <c r="N38" s="811"/>
      <c r="O38" s="811"/>
      <c r="P38" s="789"/>
      <c r="Q38" s="748">
        <f ca="1">NOW()</f>
        <v>42369.35189861111</v>
      </c>
      <c r="R38" s="749"/>
      <c r="V38" s="391" t="s">
        <v>1949</v>
      </c>
    </row>
    <row r="39" spans="6:18" ht="12.75" customHeight="1">
      <c r="F39" s="158"/>
      <c r="H39" s="158"/>
      <c r="J39" s="158"/>
      <c r="K39" s="158"/>
      <c r="L39" s="158"/>
      <c r="M39" s="158"/>
      <c r="N39" s="158"/>
      <c r="O39" s="158"/>
      <c r="P39" s="158"/>
      <c r="Q39" s="158"/>
      <c r="R39" s="158"/>
    </row>
    <row r="40" spans="6:18" ht="12.75" customHeight="1">
      <c r="F40" s="158"/>
      <c r="H40" s="158"/>
      <c r="J40" s="158"/>
      <c r="K40" s="158"/>
      <c r="L40" s="158"/>
      <c r="M40" s="158"/>
      <c r="N40" s="158"/>
      <c r="O40" s="158"/>
      <c r="P40" s="158"/>
      <c r="Q40" s="158"/>
      <c r="R40" s="158"/>
    </row>
    <row r="41" spans="6:18" ht="12.75" customHeight="1">
      <c r="F41" s="158"/>
      <c r="H41" s="158"/>
      <c r="J41" s="158"/>
      <c r="K41" s="158"/>
      <c r="L41" s="158"/>
      <c r="M41" s="158"/>
      <c r="N41" s="158"/>
      <c r="O41" s="158"/>
      <c r="P41" s="158"/>
      <c r="Q41" s="158"/>
      <c r="R41" s="158"/>
    </row>
    <row r="42" spans="6:18" ht="12.75" customHeight="1">
      <c r="F42" s="158"/>
      <c r="H42" s="158"/>
      <c r="J42" s="158"/>
      <c r="K42" s="158"/>
      <c r="L42" s="158"/>
      <c r="M42" s="158"/>
      <c r="N42" s="158"/>
      <c r="O42" s="158"/>
      <c r="P42" s="158"/>
      <c r="Q42" s="158"/>
      <c r="R42" s="158"/>
    </row>
    <row r="43" spans="6:18" ht="15.75" customHeight="1">
      <c r="F43" s="158"/>
      <c r="H43" s="158"/>
      <c r="J43" s="158"/>
      <c r="K43" s="158"/>
      <c r="L43" s="158"/>
      <c r="M43" s="158"/>
      <c r="N43" s="158"/>
      <c r="O43" s="158"/>
      <c r="P43" s="158"/>
      <c r="Q43" s="158"/>
      <c r="R43" s="158"/>
    </row>
    <row r="44" spans="6:18" ht="10.5" customHeight="1">
      <c r="F44" s="158"/>
      <c r="H44" s="158"/>
      <c r="J44" s="158"/>
      <c r="K44" s="158"/>
      <c r="L44" s="158"/>
      <c r="M44" s="158"/>
      <c r="N44" s="158"/>
      <c r="O44" s="158"/>
      <c r="P44" s="158"/>
      <c r="Q44" s="158"/>
      <c r="R44" s="158"/>
    </row>
    <row r="45" spans="6:18" ht="15.75" customHeight="1">
      <c r="F45" s="158"/>
      <c r="H45" s="158"/>
      <c r="J45" s="158"/>
      <c r="K45" s="158"/>
      <c r="L45" s="158"/>
      <c r="M45" s="158"/>
      <c r="N45" s="158"/>
      <c r="O45" s="158"/>
      <c r="P45" s="158"/>
      <c r="Q45" s="158"/>
      <c r="R45" s="158"/>
    </row>
    <row r="46" spans="6:18" ht="12.75" customHeight="1">
      <c r="F46" s="158"/>
      <c r="H46" s="158"/>
      <c r="J46" s="158"/>
      <c r="K46" s="158"/>
      <c r="L46" s="158"/>
      <c r="M46" s="158"/>
      <c r="N46" s="158"/>
      <c r="O46" s="158"/>
      <c r="P46" s="158"/>
      <c r="Q46" s="158"/>
      <c r="R46" s="158"/>
    </row>
    <row r="47" spans="6:18" ht="12.75" customHeight="1">
      <c r="F47" s="158"/>
      <c r="H47" s="158"/>
      <c r="J47" s="158"/>
      <c r="K47" s="158"/>
      <c r="L47" s="158"/>
      <c r="M47" s="158"/>
      <c r="N47" s="158"/>
      <c r="O47" s="158"/>
      <c r="P47" s="158"/>
      <c r="Q47" s="158"/>
      <c r="R47" s="158"/>
    </row>
    <row r="48" spans="6:18" ht="12.75" customHeight="1">
      <c r="F48" s="158"/>
      <c r="H48" s="158"/>
      <c r="J48" s="158"/>
      <c r="K48" s="158"/>
      <c r="L48" s="158"/>
      <c r="M48" s="158"/>
      <c r="N48" s="158"/>
      <c r="O48" s="158"/>
      <c r="P48" s="158"/>
      <c r="Q48" s="158"/>
      <c r="R48" s="158"/>
    </row>
    <row r="49" spans="6:18" ht="12.75" customHeight="1">
      <c r="F49" s="158"/>
      <c r="H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spans="6:18" ht="12.75" customHeight="1">
      <c r="F50" s="158"/>
      <c r="H50" s="158"/>
      <c r="J50" s="158"/>
      <c r="K50" s="158"/>
      <c r="L50" s="158"/>
      <c r="M50" s="158"/>
      <c r="N50" s="158"/>
      <c r="O50" s="158"/>
      <c r="P50" s="158"/>
      <c r="Q50" s="158"/>
      <c r="R50" s="158"/>
    </row>
    <row r="51" spans="6:18" ht="12.75" customHeight="1">
      <c r="F51" s="158"/>
      <c r="H51" s="158"/>
      <c r="J51" s="158"/>
      <c r="K51" s="158"/>
      <c r="L51" s="158"/>
      <c r="M51" s="158"/>
      <c r="N51" s="158"/>
      <c r="O51" s="158"/>
      <c r="P51" s="158"/>
      <c r="Q51" s="158"/>
      <c r="R51" s="158"/>
    </row>
    <row r="52" spans="6:18" ht="13.5" customHeight="1">
      <c r="F52" s="158"/>
      <c r="H52" s="158"/>
      <c r="J52" s="158"/>
      <c r="K52" s="158"/>
      <c r="L52" s="158"/>
      <c r="M52" s="158"/>
      <c r="N52" s="158"/>
      <c r="O52" s="158"/>
      <c r="P52" s="158"/>
      <c r="Q52" s="158"/>
      <c r="R52" s="158"/>
    </row>
    <row r="53" spans="6:18" ht="11.25" customHeight="1">
      <c r="F53" s="158"/>
      <c r="H53" s="158"/>
      <c r="J53" s="158"/>
      <c r="K53" s="158"/>
      <c r="L53" s="158"/>
      <c r="M53" s="158"/>
      <c r="N53" s="158"/>
      <c r="O53" s="158"/>
      <c r="P53" s="158"/>
      <c r="Q53" s="158"/>
      <c r="R53" s="158"/>
    </row>
    <row r="54" spans="6:18" ht="12.75">
      <c r="F54" s="158"/>
      <c r="H54" s="158"/>
      <c r="J54" s="158"/>
      <c r="K54" s="158"/>
      <c r="L54" s="158"/>
      <c r="M54" s="158"/>
      <c r="N54" s="158"/>
      <c r="O54" s="158"/>
      <c r="P54" s="158"/>
      <c r="Q54" s="158"/>
      <c r="R54" s="158"/>
    </row>
    <row r="55" spans="6:18" ht="12.75">
      <c r="F55" s="158"/>
      <c r="H55" s="158"/>
      <c r="J55" s="158"/>
      <c r="K55" s="158"/>
      <c r="L55" s="158"/>
      <c r="M55" s="158"/>
      <c r="N55" s="158"/>
      <c r="O55" s="158"/>
      <c r="P55" s="158"/>
      <c r="Q55" s="158"/>
      <c r="R55" s="158"/>
    </row>
    <row r="56" spans="6:18" ht="12.75">
      <c r="F56" s="158"/>
      <c r="H56" s="158"/>
      <c r="J56" s="158"/>
      <c r="K56" s="158"/>
      <c r="L56" s="158"/>
      <c r="M56" s="158"/>
      <c r="N56" s="158"/>
      <c r="O56" s="158"/>
      <c r="P56" s="158"/>
      <c r="Q56" s="158"/>
      <c r="R56" s="158"/>
    </row>
    <row r="57" spans="6:18" ht="12.75">
      <c r="F57" s="158"/>
      <c r="H57" s="158"/>
      <c r="J57" s="158"/>
      <c r="K57" s="158"/>
      <c r="L57" s="158"/>
      <c r="M57" s="158"/>
      <c r="N57" s="158"/>
      <c r="O57" s="158"/>
      <c r="P57" s="158"/>
      <c r="Q57" s="158"/>
      <c r="R57" s="158"/>
    </row>
    <row r="58" spans="6:18" ht="12.75">
      <c r="F58" s="158"/>
      <c r="H58" s="158"/>
      <c r="J58" s="158"/>
      <c r="K58" s="158"/>
      <c r="L58" s="158"/>
      <c r="M58" s="158"/>
      <c r="N58" s="158"/>
      <c r="O58" s="158"/>
      <c r="P58" s="158"/>
      <c r="Q58" s="158"/>
      <c r="R58" s="158"/>
    </row>
    <row r="59" spans="6:18" ht="12.75">
      <c r="F59" s="158"/>
      <c r="H59" s="158"/>
      <c r="J59" s="158"/>
      <c r="K59" s="158"/>
      <c r="L59" s="158"/>
      <c r="M59" s="158"/>
      <c r="N59" s="158"/>
      <c r="O59" s="158"/>
      <c r="P59" s="158"/>
      <c r="Q59" s="158"/>
      <c r="R59" s="158"/>
    </row>
    <row r="60" spans="6:18" ht="12.75">
      <c r="F60" s="158"/>
      <c r="H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6:18" ht="12.75">
      <c r="F61" s="158"/>
      <c r="H61" s="158"/>
      <c r="J61" s="158"/>
      <c r="K61" s="158"/>
      <c r="L61" s="158"/>
      <c r="M61" s="158"/>
      <c r="N61" s="158"/>
      <c r="O61" s="158"/>
      <c r="P61" s="158"/>
      <c r="Q61" s="158"/>
      <c r="R61" s="158"/>
    </row>
    <row r="62" spans="6:18" ht="12.75">
      <c r="F62" s="158"/>
      <c r="H62" s="158"/>
      <c r="J62" s="158"/>
      <c r="K62" s="158"/>
      <c r="L62" s="158"/>
      <c r="M62" s="158"/>
      <c r="N62" s="158"/>
      <c r="O62" s="158"/>
      <c r="P62" s="158"/>
      <c r="Q62" s="158"/>
      <c r="R62" s="158"/>
    </row>
    <row r="63" spans="6:18" ht="12.75">
      <c r="F63" s="158"/>
      <c r="H63" s="158"/>
      <c r="J63" s="158"/>
      <c r="K63" s="158"/>
      <c r="L63" s="158"/>
      <c r="M63" s="158"/>
      <c r="N63" s="158"/>
      <c r="O63" s="158"/>
      <c r="P63" s="158"/>
      <c r="Q63" s="158"/>
      <c r="R63" s="158"/>
    </row>
    <row r="64" spans="6:18" ht="12.75">
      <c r="F64" s="158"/>
      <c r="H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6:18" ht="12.75">
      <c r="F65" s="158"/>
      <c r="H65" s="158"/>
      <c r="J65" s="158"/>
      <c r="K65" s="158"/>
      <c r="L65" s="158"/>
      <c r="M65" s="158"/>
      <c r="N65" s="158"/>
      <c r="O65" s="158"/>
      <c r="P65" s="158"/>
      <c r="Q65" s="158"/>
      <c r="R65" s="158"/>
    </row>
    <row r="66" spans="6:18" ht="12.75">
      <c r="F66" s="158"/>
      <c r="H66" s="158"/>
      <c r="J66" s="158"/>
      <c r="K66" s="158"/>
      <c r="L66" s="158"/>
      <c r="M66" s="158"/>
      <c r="N66" s="158"/>
      <c r="O66" s="158"/>
      <c r="P66" s="158"/>
      <c r="Q66" s="158"/>
      <c r="R66" s="158"/>
    </row>
    <row r="67" spans="6:18" ht="12.75">
      <c r="F67" s="158"/>
      <c r="H67" s="158"/>
      <c r="J67" s="158"/>
      <c r="K67" s="158"/>
      <c r="L67" s="158"/>
      <c r="M67" s="158"/>
      <c r="N67" s="158"/>
      <c r="O67" s="158"/>
      <c r="P67" s="158"/>
      <c r="Q67" s="158"/>
      <c r="R67" s="158"/>
    </row>
    <row r="68" spans="6:18" ht="12.75">
      <c r="F68" s="158"/>
      <c r="H68" s="158"/>
      <c r="J68" s="158"/>
      <c r="K68" s="158"/>
      <c r="L68" s="158"/>
      <c r="M68" s="158"/>
      <c r="N68" s="158"/>
      <c r="O68" s="158"/>
      <c r="P68" s="158"/>
      <c r="Q68" s="158"/>
      <c r="R68" s="158"/>
    </row>
    <row r="69" spans="6:18" ht="12.75">
      <c r="F69" s="158"/>
      <c r="H69" s="158"/>
      <c r="J69" s="158"/>
      <c r="K69" s="158"/>
      <c r="L69" s="158"/>
      <c r="M69" s="158"/>
      <c r="N69" s="158"/>
      <c r="O69" s="158"/>
      <c r="P69" s="158"/>
      <c r="Q69" s="158"/>
      <c r="R69" s="158"/>
    </row>
    <row r="70" spans="6:18" ht="12.75">
      <c r="F70" s="158"/>
      <c r="H70" s="158"/>
      <c r="J70" s="158"/>
      <c r="K70" s="158"/>
      <c r="L70" s="158"/>
      <c r="M70" s="158"/>
      <c r="N70" s="158"/>
      <c r="O70" s="158"/>
      <c r="P70" s="158"/>
      <c r="Q70" s="158"/>
      <c r="R70" s="158"/>
    </row>
    <row r="71" spans="6:18" ht="12.75">
      <c r="F71" s="158"/>
      <c r="H71" s="158"/>
      <c r="J71" s="158"/>
      <c r="K71" s="158"/>
      <c r="L71" s="158"/>
      <c r="M71" s="158"/>
      <c r="N71" s="158"/>
      <c r="O71" s="158"/>
      <c r="P71" s="158"/>
      <c r="Q71" s="158"/>
      <c r="R71" s="158"/>
    </row>
    <row r="72" spans="6:18" ht="12.75">
      <c r="F72" s="158"/>
      <c r="H72" s="158"/>
      <c r="J72" s="158"/>
      <c r="K72" s="158"/>
      <c r="L72" s="158"/>
      <c r="M72" s="158"/>
      <c r="N72" s="158"/>
      <c r="O72" s="158"/>
      <c r="P72" s="158"/>
      <c r="Q72" s="158"/>
      <c r="R72" s="158"/>
    </row>
    <row r="73" spans="6:18" ht="12.75">
      <c r="F73" s="158"/>
      <c r="H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6:18" ht="12.75">
      <c r="F74" s="158"/>
      <c r="H74" s="158"/>
      <c r="J74" s="158"/>
      <c r="K74" s="158"/>
      <c r="L74" s="158"/>
      <c r="M74" s="158"/>
      <c r="N74" s="158"/>
      <c r="O74" s="158"/>
      <c r="P74" s="158"/>
      <c r="Q74" s="158"/>
      <c r="R74" s="158"/>
    </row>
    <row r="75" spans="6:18" ht="12.75">
      <c r="F75" s="158"/>
      <c r="H75" s="158"/>
      <c r="J75" s="158"/>
      <c r="K75" s="158"/>
      <c r="L75" s="158"/>
      <c r="M75" s="158"/>
      <c r="N75" s="158"/>
      <c r="O75" s="158"/>
      <c r="P75" s="158"/>
      <c r="Q75" s="158"/>
      <c r="R75" s="158"/>
    </row>
    <row r="76" spans="6:18" ht="12.75">
      <c r="F76" s="158"/>
      <c r="H76" s="158"/>
      <c r="J76" s="158"/>
      <c r="K76" s="158"/>
      <c r="L76" s="158"/>
      <c r="M76" s="158"/>
      <c r="N76" s="158"/>
      <c r="O76" s="158"/>
      <c r="P76" s="158"/>
      <c r="Q76" s="158"/>
      <c r="R76" s="158"/>
    </row>
    <row r="77" spans="6:18" ht="12.75">
      <c r="F77" s="158"/>
      <c r="H77" s="158"/>
      <c r="J77" s="158"/>
      <c r="K77" s="158"/>
      <c r="L77" s="158"/>
      <c r="M77" s="158"/>
      <c r="N77" s="158"/>
      <c r="O77" s="158"/>
      <c r="P77" s="158"/>
      <c r="Q77" s="158"/>
      <c r="R77" s="158"/>
    </row>
    <row r="78" spans="6:18" ht="12.75">
      <c r="F78" s="158"/>
      <c r="H78" s="158"/>
      <c r="J78" s="158"/>
      <c r="K78" s="158"/>
      <c r="L78" s="158"/>
      <c r="M78" s="158"/>
      <c r="N78" s="158"/>
      <c r="O78" s="158"/>
      <c r="P78" s="158"/>
      <c r="Q78" s="158"/>
      <c r="R78" s="158"/>
    </row>
    <row r="79" spans="6:18" ht="12.75">
      <c r="F79" s="158"/>
      <c r="H79" s="158"/>
      <c r="J79" s="158"/>
      <c r="K79" s="158"/>
      <c r="L79" s="158"/>
      <c r="M79" s="158"/>
      <c r="N79" s="158"/>
      <c r="O79" s="158"/>
      <c r="P79" s="158"/>
      <c r="Q79" s="158"/>
      <c r="R79" s="158"/>
    </row>
    <row r="80" spans="6:18" ht="12.75">
      <c r="F80" s="158"/>
      <c r="H80" s="158"/>
      <c r="J80" s="158"/>
      <c r="K80" s="158"/>
      <c r="L80" s="158"/>
      <c r="M80" s="158"/>
      <c r="N80" s="158"/>
      <c r="O80" s="158"/>
      <c r="P80" s="158"/>
      <c r="Q80" s="158"/>
      <c r="R80" s="158"/>
    </row>
    <row r="81" spans="6:18" ht="12.75">
      <c r="F81" s="158"/>
      <c r="H81" s="158"/>
      <c r="J81" s="158"/>
      <c r="K81" s="158"/>
      <c r="L81" s="158"/>
      <c r="M81" s="158"/>
      <c r="N81" s="158"/>
      <c r="O81" s="158"/>
      <c r="P81" s="158"/>
      <c r="Q81" s="158"/>
      <c r="R81" s="158"/>
    </row>
    <row r="82" spans="6:18" ht="12.75">
      <c r="F82" s="158"/>
      <c r="H82" s="158"/>
      <c r="J82" s="158"/>
      <c r="K82" s="158"/>
      <c r="L82" s="158"/>
      <c r="M82" s="158"/>
      <c r="N82" s="158"/>
      <c r="O82" s="158"/>
      <c r="P82" s="158"/>
      <c r="Q82" s="158"/>
      <c r="R82" s="158"/>
    </row>
    <row r="83" spans="6:18" ht="12.75">
      <c r="F83" s="158"/>
      <c r="H83" s="158"/>
      <c r="J83" s="158"/>
      <c r="K83" s="158"/>
      <c r="L83" s="158"/>
      <c r="M83" s="158"/>
      <c r="N83" s="158"/>
      <c r="O83" s="158"/>
      <c r="P83" s="158"/>
      <c r="Q83" s="158"/>
      <c r="R83" s="158"/>
    </row>
    <row r="84" spans="6:18" ht="12.75">
      <c r="F84" s="158"/>
      <c r="H84" s="158"/>
      <c r="J84" s="158"/>
      <c r="K84" s="158"/>
      <c r="L84" s="158"/>
      <c r="M84" s="158"/>
      <c r="N84" s="158"/>
      <c r="O84" s="158"/>
      <c r="P84" s="158"/>
      <c r="Q84" s="158"/>
      <c r="R84" s="158"/>
    </row>
    <row r="85" spans="6:18" ht="12.75">
      <c r="F85" s="158"/>
      <c r="H85" s="158"/>
      <c r="J85" s="158"/>
      <c r="K85" s="158"/>
      <c r="L85" s="158"/>
      <c r="M85" s="158"/>
      <c r="N85" s="158"/>
      <c r="O85" s="158"/>
      <c r="P85" s="158"/>
      <c r="Q85" s="158"/>
      <c r="R85" s="158"/>
    </row>
    <row r="86" spans="6:18" ht="12.75">
      <c r="F86" s="158"/>
      <c r="H86" s="158"/>
      <c r="J86" s="158"/>
      <c r="K86" s="158"/>
      <c r="L86" s="158"/>
      <c r="M86" s="158"/>
      <c r="N86" s="158"/>
      <c r="O86" s="158"/>
      <c r="P86" s="158"/>
      <c r="Q86" s="158"/>
      <c r="R86" s="158"/>
    </row>
    <row r="87" spans="6:18" ht="12.75">
      <c r="F87" s="158"/>
      <c r="H87" s="158"/>
      <c r="J87" s="158"/>
      <c r="K87" s="158"/>
      <c r="L87" s="158"/>
      <c r="M87" s="158"/>
      <c r="N87" s="158"/>
      <c r="O87" s="158"/>
      <c r="P87" s="158"/>
      <c r="Q87" s="158"/>
      <c r="R87" s="158"/>
    </row>
    <row r="88" spans="6:18" ht="12.75">
      <c r="F88" s="158"/>
      <c r="H88" s="158"/>
      <c r="J88" s="158"/>
      <c r="K88" s="158"/>
      <c r="L88" s="158"/>
      <c r="M88" s="158"/>
      <c r="N88" s="158"/>
      <c r="O88" s="158"/>
      <c r="P88" s="158"/>
      <c r="Q88" s="158"/>
      <c r="R88" s="158"/>
    </row>
    <row r="89" spans="6:18" ht="12.75">
      <c r="F89" s="158"/>
      <c r="H89" s="158"/>
      <c r="J89" s="158"/>
      <c r="K89" s="158"/>
      <c r="L89" s="158"/>
      <c r="M89" s="158"/>
      <c r="N89" s="158"/>
      <c r="O89" s="158"/>
      <c r="P89" s="158"/>
      <c r="Q89" s="158"/>
      <c r="R89" s="158"/>
    </row>
    <row r="90" spans="6:18" ht="12.75">
      <c r="F90" s="158"/>
      <c r="H90" s="158"/>
      <c r="J90" s="158"/>
      <c r="K90" s="158"/>
      <c r="L90" s="158"/>
      <c r="M90" s="158"/>
      <c r="N90" s="158"/>
      <c r="O90" s="158"/>
      <c r="P90" s="158"/>
      <c r="Q90" s="158"/>
      <c r="R90" s="158"/>
    </row>
    <row r="91" spans="6:18" ht="12.75">
      <c r="F91" s="158"/>
      <c r="H91" s="158"/>
      <c r="J91" s="158"/>
      <c r="K91" s="158"/>
      <c r="L91" s="158"/>
      <c r="M91" s="158"/>
      <c r="N91" s="158"/>
      <c r="O91" s="158"/>
      <c r="P91" s="158"/>
      <c r="Q91" s="158"/>
      <c r="R91" s="158"/>
    </row>
    <row r="92" spans="6:18" ht="12.75">
      <c r="F92" s="158"/>
      <c r="H92" s="158"/>
      <c r="J92" s="158"/>
      <c r="K92" s="158"/>
      <c r="L92" s="158"/>
      <c r="M92" s="158"/>
      <c r="N92" s="158"/>
      <c r="O92" s="158"/>
      <c r="P92" s="158"/>
      <c r="Q92" s="158"/>
      <c r="R92" s="158"/>
    </row>
    <row r="93" spans="6:18" ht="12.75">
      <c r="F93" s="158"/>
      <c r="H93" s="158"/>
      <c r="J93" s="158"/>
      <c r="K93" s="158"/>
      <c r="L93" s="158"/>
      <c r="M93" s="158"/>
      <c r="N93" s="158"/>
      <c r="O93" s="158"/>
      <c r="P93" s="158"/>
      <c r="Q93" s="158"/>
      <c r="R93" s="158"/>
    </row>
    <row r="94" spans="6:18" ht="12.75">
      <c r="F94" s="158"/>
      <c r="H94" s="158"/>
      <c r="J94" s="158"/>
      <c r="K94" s="158"/>
      <c r="L94" s="158"/>
      <c r="M94" s="158"/>
      <c r="N94" s="158"/>
      <c r="O94" s="158"/>
      <c r="P94" s="158"/>
      <c r="Q94" s="158"/>
      <c r="R94" s="158"/>
    </row>
    <row r="95" spans="6:18" ht="12.75">
      <c r="F95" s="158"/>
      <c r="H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6:18" ht="12.75">
      <c r="F96" s="158"/>
      <c r="H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6:18" ht="12.75">
      <c r="F97" s="158"/>
      <c r="H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6:18" ht="12.75">
      <c r="F98" s="158"/>
      <c r="H98" s="158"/>
      <c r="J98" s="158"/>
      <c r="K98" s="158"/>
      <c r="L98" s="158"/>
      <c r="M98" s="158"/>
      <c r="N98" s="158"/>
      <c r="O98" s="158"/>
      <c r="P98" s="158"/>
      <c r="Q98" s="158"/>
      <c r="R98" s="158"/>
    </row>
    <row r="99" spans="6:18" ht="12.75">
      <c r="F99" s="158"/>
      <c r="H99" s="158"/>
      <c r="J99" s="158"/>
      <c r="K99" s="158"/>
      <c r="L99" s="158"/>
      <c r="M99" s="158"/>
      <c r="N99" s="158"/>
      <c r="O99" s="158"/>
      <c r="P99" s="158"/>
      <c r="Q99" s="158"/>
      <c r="R99" s="158"/>
    </row>
    <row r="100" spans="6:18" ht="12.75">
      <c r="F100" s="158"/>
      <c r="H100" s="158"/>
      <c r="J100" s="158"/>
      <c r="K100" s="158"/>
      <c r="L100" s="158"/>
      <c r="M100" s="158"/>
      <c r="N100" s="158"/>
      <c r="O100" s="158"/>
      <c r="P100" s="158"/>
      <c r="Q100" s="158"/>
      <c r="R100" s="158"/>
    </row>
    <row r="101" spans="6:18" ht="12.75">
      <c r="F101" s="158"/>
      <c r="H101" s="158"/>
      <c r="J101" s="158"/>
      <c r="K101" s="158"/>
      <c r="L101" s="158"/>
      <c r="M101" s="158"/>
      <c r="N101" s="158"/>
      <c r="O101" s="158"/>
      <c r="P101" s="158"/>
      <c r="Q101" s="158"/>
      <c r="R101" s="158"/>
    </row>
    <row r="102" spans="6:18" ht="12.75">
      <c r="F102" s="158"/>
      <c r="H102" s="158"/>
      <c r="J102" s="158"/>
      <c r="K102" s="158"/>
      <c r="L102" s="158"/>
      <c r="M102" s="158"/>
      <c r="N102" s="158"/>
      <c r="O102" s="158"/>
      <c r="P102" s="158"/>
      <c r="Q102" s="158"/>
      <c r="R102" s="158"/>
    </row>
    <row r="103" spans="6:18" ht="12.75">
      <c r="F103" s="158"/>
      <c r="H103" s="158"/>
      <c r="J103" s="158"/>
      <c r="K103" s="158"/>
      <c r="L103" s="158"/>
      <c r="M103" s="158"/>
      <c r="N103" s="158"/>
      <c r="O103" s="158"/>
      <c r="P103" s="158"/>
      <c r="Q103" s="158"/>
      <c r="R103" s="158"/>
    </row>
    <row r="104" spans="6:18" ht="12.75">
      <c r="F104" s="158"/>
      <c r="H104" s="158"/>
      <c r="J104" s="158"/>
      <c r="K104" s="158"/>
      <c r="L104" s="158"/>
      <c r="M104" s="158"/>
      <c r="N104" s="158"/>
      <c r="O104" s="158"/>
      <c r="P104" s="158"/>
      <c r="Q104" s="158"/>
      <c r="R104" s="158"/>
    </row>
    <row r="105" spans="6:18" ht="12.75">
      <c r="F105" s="158"/>
      <c r="H105" s="158"/>
      <c r="J105" s="158"/>
      <c r="K105" s="158"/>
      <c r="L105" s="158"/>
      <c r="M105" s="158"/>
      <c r="N105" s="158"/>
      <c r="O105" s="158"/>
      <c r="P105" s="158"/>
      <c r="Q105" s="158"/>
      <c r="R105" s="158"/>
    </row>
    <row r="106" spans="6:18" ht="12.75">
      <c r="F106" s="158"/>
      <c r="H106" s="158"/>
      <c r="J106" s="158"/>
      <c r="K106" s="158"/>
      <c r="L106" s="158"/>
      <c r="M106" s="158"/>
      <c r="N106" s="158"/>
      <c r="O106" s="158"/>
      <c r="P106" s="158"/>
      <c r="Q106" s="158"/>
      <c r="R106" s="158"/>
    </row>
    <row r="107" spans="6:18" ht="12.75">
      <c r="F107" s="158"/>
      <c r="H107" s="158"/>
      <c r="J107" s="158"/>
      <c r="K107" s="158"/>
      <c r="L107" s="158"/>
      <c r="M107" s="158"/>
      <c r="N107" s="158"/>
      <c r="O107" s="158"/>
      <c r="P107" s="158"/>
      <c r="Q107" s="158"/>
      <c r="R107" s="158"/>
    </row>
    <row r="108" spans="6:18" ht="12.75">
      <c r="F108" s="158"/>
      <c r="H108" s="158"/>
      <c r="J108" s="158"/>
      <c r="K108" s="158"/>
      <c r="L108" s="158"/>
      <c r="M108" s="158"/>
      <c r="N108" s="158"/>
      <c r="O108" s="158"/>
      <c r="P108" s="158"/>
      <c r="Q108" s="158"/>
      <c r="R108" s="158"/>
    </row>
    <row r="109" spans="6:18" ht="12.75">
      <c r="F109" s="158"/>
      <c r="H109" s="158"/>
      <c r="J109" s="158"/>
      <c r="K109" s="158"/>
      <c r="L109" s="158"/>
      <c r="M109" s="158"/>
      <c r="N109" s="158"/>
      <c r="O109" s="158"/>
      <c r="P109" s="158"/>
      <c r="Q109" s="158"/>
      <c r="R109" s="158"/>
    </row>
    <row r="110" spans="6:18" ht="12.75">
      <c r="F110" s="158"/>
      <c r="H110" s="158"/>
      <c r="J110" s="158"/>
      <c r="K110" s="158"/>
      <c r="L110" s="158"/>
      <c r="M110" s="158"/>
      <c r="N110" s="158"/>
      <c r="O110" s="158"/>
      <c r="P110" s="158"/>
      <c r="Q110" s="158"/>
      <c r="R110" s="158"/>
    </row>
    <row r="111" spans="6:18" ht="12.75">
      <c r="F111" s="158"/>
      <c r="H111" s="158"/>
      <c r="J111" s="158"/>
      <c r="K111" s="158"/>
      <c r="L111" s="158"/>
      <c r="M111" s="158"/>
      <c r="N111" s="158"/>
      <c r="O111" s="158"/>
      <c r="P111" s="158"/>
      <c r="Q111" s="158"/>
      <c r="R111" s="158"/>
    </row>
    <row r="112" spans="6:18" ht="12.75">
      <c r="F112" s="158"/>
      <c r="H112" s="158"/>
      <c r="J112" s="158"/>
      <c r="K112" s="158"/>
      <c r="L112" s="158"/>
      <c r="M112" s="158"/>
      <c r="N112" s="158"/>
      <c r="O112" s="158"/>
      <c r="P112" s="158"/>
      <c r="Q112" s="158"/>
      <c r="R112" s="158"/>
    </row>
    <row r="113" spans="6:18" ht="12.75">
      <c r="F113" s="158"/>
      <c r="H113" s="158"/>
      <c r="J113" s="158"/>
      <c r="K113" s="158"/>
      <c r="L113" s="158"/>
      <c r="M113" s="158"/>
      <c r="N113" s="158"/>
      <c r="O113" s="158"/>
      <c r="P113" s="158"/>
      <c r="Q113" s="158"/>
      <c r="R113" s="158"/>
    </row>
    <row r="114" spans="6:18" ht="12.75">
      <c r="F114" s="158"/>
      <c r="H114" s="158"/>
      <c r="J114" s="158"/>
      <c r="K114" s="158"/>
      <c r="L114" s="158"/>
      <c r="M114" s="158"/>
      <c r="N114" s="158"/>
      <c r="O114" s="158"/>
      <c r="P114" s="158"/>
      <c r="Q114" s="158"/>
      <c r="R114" s="158"/>
    </row>
    <row r="115" spans="6:18" ht="12.75">
      <c r="F115" s="158"/>
      <c r="H115" s="158"/>
      <c r="J115" s="158"/>
      <c r="K115" s="158"/>
      <c r="L115" s="158"/>
      <c r="M115" s="158"/>
      <c r="N115" s="158"/>
      <c r="O115" s="158"/>
      <c r="P115" s="158"/>
      <c r="Q115" s="158"/>
      <c r="R115" s="158"/>
    </row>
    <row r="116" spans="6:18" ht="12.75">
      <c r="F116" s="158"/>
      <c r="H116" s="158"/>
      <c r="J116" s="158"/>
      <c r="K116" s="158"/>
      <c r="L116" s="158"/>
      <c r="M116" s="158"/>
      <c r="N116" s="158"/>
      <c r="O116" s="158"/>
      <c r="P116" s="158"/>
      <c r="Q116" s="158"/>
      <c r="R116" s="158"/>
    </row>
    <row r="117" spans="6:18" ht="12.75">
      <c r="F117" s="158"/>
      <c r="H117" s="158"/>
      <c r="J117" s="158"/>
      <c r="K117" s="158"/>
      <c r="L117" s="158"/>
      <c r="M117" s="158"/>
      <c r="N117" s="158"/>
      <c r="O117" s="158"/>
      <c r="P117" s="158"/>
      <c r="Q117" s="158"/>
      <c r="R117" s="158"/>
    </row>
    <row r="118" spans="6:18" ht="12.75">
      <c r="F118" s="158"/>
      <c r="H118" s="158"/>
      <c r="J118" s="158"/>
      <c r="K118" s="158"/>
      <c r="L118" s="158"/>
      <c r="M118" s="158"/>
      <c r="N118" s="158"/>
      <c r="O118" s="158"/>
      <c r="P118" s="158"/>
      <c r="Q118" s="158"/>
      <c r="R118" s="158"/>
    </row>
    <row r="119" spans="6:18" ht="12.75">
      <c r="F119" s="158"/>
      <c r="H119" s="158"/>
      <c r="J119" s="158"/>
      <c r="K119" s="158"/>
      <c r="L119" s="158"/>
      <c r="M119" s="158"/>
      <c r="N119" s="158"/>
      <c r="O119" s="158"/>
      <c r="P119" s="158"/>
      <c r="Q119" s="158"/>
      <c r="R119" s="158"/>
    </row>
    <row r="120" spans="6:18" ht="12.75">
      <c r="F120" s="158"/>
      <c r="H120" s="158"/>
      <c r="J120" s="158"/>
      <c r="K120" s="158"/>
      <c r="L120" s="158"/>
      <c r="M120" s="158"/>
      <c r="N120" s="158"/>
      <c r="O120" s="158"/>
      <c r="P120" s="158"/>
      <c r="Q120" s="158"/>
      <c r="R120" s="158"/>
    </row>
    <row r="121" spans="6:18" ht="12.75">
      <c r="F121" s="158"/>
      <c r="H121" s="158"/>
      <c r="J121" s="158"/>
      <c r="K121" s="158"/>
      <c r="L121" s="158"/>
      <c r="M121" s="158"/>
      <c r="N121" s="158"/>
      <c r="O121" s="158"/>
      <c r="P121" s="158"/>
      <c r="Q121" s="158"/>
      <c r="R121" s="158"/>
    </row>
    <row r="122" spans="6:18" ht="12.75">
      <c r="F122" s="158"/>
      <c r="H122" s="158"/>
      <c r="J122" s="158"/>
      <c r="K122" s="158"/>
      <c r="L122" s="158"/>
      <c r="M122" s="158"/>
      <c r="N122" s="158"/>
      <c r="O122" s="158"/>
      <c r="P122" s="158"/>
      <c r="Q122" s="158"/>
      <c r="R122" s="158"/>
    </row>
    <row r="123" spans="6:18" ht="12.75">
      <c r="F123" s="158"/>
      <c r="H123" s="158"/>
      <c r="J123" s="158"/>
      <c r="K123" s="158"/>
      <c r="L123" s="158"/>
      <c r="M123" s="158"/>
      <c r="N123" s="158"/>
      <c r="O123" s="158"/>
      <c r="P123" s="158"/>
      <c r="Q123" s="158"/>
      <c r="R123" s="158"/>
    </row>
    <row r="124" spans="6:18" ht="12.75">
      <c r="F124" s="158"/>
      <c r="H124" s="158"/>
      <c r="J124" s="158"/>
      <c r="K124" s="158"/>
      <c r="L124" s="158"/>
      <c r="M124" s="158"/>
      <c r="N124" s="158"/>
      <c r="O124" s="158"/>
      <c r="P124" s="158"/>
      <c r="Q124" s="158"/>
      <c r="R124" s="158"/>
    </row>
    <row r="125" spans="6:18" ht="12.75">
      <c r="F125" s="158"/>
      <c r="H125" s="158"/>
      <c r="J125" s="158"/>
      <c r="K125" s="158"/>
      <c r="L125" s="158"/>
      <c r="M125" s="158"/>
      <c r="N125" s="158"/>
      <c r="O125" s="158"/>
      <c r="P125" s="158"/>
      <c r="Q125" s="158"/>
      <c r="R125" s="158"/>
    </row>
    <row r="126" spans="6:18" ht="12.75">
      <c r="F126" s="158"/>
      <c r="H126" s="158"/>
      <c r="J126" s="158"/>
      <c r="K126" s="158"/>
      <c r="L126" s="158"/>
      <c r="M126" s="158"/>
      <c r="N126" s="158"/>
      <c r="O126" s="158"/>
      <c r="P126" s="158"/>
      <c r="Q126" s="158"/>
      <c r="R126" s="158"/>
    </row>
    <row r="127" spans="6:18" ht="12.75">
      <c r="F127" s="158"/>
      <c r="H127" s="158"/>
      <c r="J127" s="158"/>
      <c r="K127" s="158"/>
      <c r="L127" s="158"/>
      <c r="M127" s="158"/>
      <c r="N127" s="158"/>
      <c r="O127" s="158"/>
      <c r="P127" s="158"/>
      <c r="Q127" s="158"/>
      <c r="R127" s="158"/>
    </row>
    <row r="128" spans="6:18" ht="12.75">
      <c r="F128" s="158"/>
      <c r="H128" s="158"/>
      <c r="J128" s="158"/>
      <c r="K128" s="158"/>
      <c r="L128" s="158"/>
      <c r="M128" s="158"/>
      <c r="N128" s="158"/>
      <c r="O128" s="158"/>
      <c r="P128" s="158"/>
      <c r="Q128" s="158"/>
      <c r="R128" s="158"/>
    </row>
    <row r="129" spans="6:18" ht="12.75">
      <c r="F129" s="158"/>
      <c r="H129" s="158"/>
      <c r="J129" s="158"/>
      <c r="K129" s="158"/>
      <c r="L129" s="158"/>
      <c r="M129" s="158"/>
      <c r="N129" s="158"/>
      <c r="O129" s="158"/>
      <c r="P129" s="158"/>
      <c r="Q129" s="158"/>
      <c r="R129" s="158"/>
    </row>
    <row r="130" spans="6:18" ht="12.75">
      <c r="F130" s="158"/>
      <c r="H130" s="158"/>
      <c r="J130" s="158"/>
      <c r="K130" s="158"/>
      <c r="L130" s="158"/>
      <c r="M130" s="158"/>
      <c r="N130" s="158"/>
      <c r="O130" s="158"/>
      <c r="P130" s="158"/>
      <c r="Q130" s="158"/>
      <c r="R130" s="158"/>
    </row>
    <row r="131" spans="6:18" ht="12.75">
      <c r="F131" s="158"/>
      <c r="H131" s="158"/>
      <c r="J131" s="158"/>
      <c r="K131" s="158"/>
      <c r="L131" s="158"/>
      <c r="M131" s="158"/>
      <c r="N131" s="158"/>
      <c r="O131" s="158"/>
      <c r="P131" s="158"/>
      <c r="Q131" s="158"/>
      <c r="R131" s="158"/>
    </row>
    <row r="132" spans="6:18" ht="12.75">
      <c r="F132" s="158"/>
      <c r="H132" s="158"/>
      <c r="J132" s="158"/>
      <c r="K132" s="158"/>
      <c r="L132" s="158"/>
      <c r="M132" s="158"/>
      <c r="N132" s="158"/>
      <c r="O132" s="158"/>
      <c r="P132" s="158"/>
      <c r="Q132" s="158"/>
      <c r="R132" s="158"/>
    </row>
    <row r="133" spans="6:18" ht="12.75">
      <c r="F133" s="158"/>
      <c r="H133" s="158"/>
      <c r="J133" s="158"/>
      <c r="K133" s="158"/>
      <c r="L133" s="158"/>
      <c r="M133" s="158"/>
      <c r="N133" s="158"/>
      <c r="O133" s="158"/>
      <c r="P133" s="158"/>
      <c r="Q133" s="158"/>
      <c r="R133" s="158"/>
    </row>
    <row r="134" spans="6:18" ht="12.75">
      <c r="F134" s="158"/>
      <c r="H134" s="158"/>
      <c r="J134" s="158"/>
      <c r="K134" s="158"/>
      <c r="L134" s="158"/>
      <c r="M134" s="158"/>
      <c r="N134" s="158"/>
      <c r="O134" s="158"/>
      <c r="P134" s="158"/>
      <c r="Q134" s="158"/>
      <c r="R134" s="158"/>
    </row>
    <row r="135" spans="6:18" ht="12.75">
      <c r="F135" s="158"/>
      <c r="H135" s="158"/>
      <c r="J135" s="158"/>
      <c r="K135" s="158"/>
      <c r="L135" s="158"/>
      <c r="M135" s="158"/>
      <c r="N135" s="158"/>
      <c r="O135" s="158"/>
      <c r="P135" s="158"/>
      <c r="Q135" s="158"/>
      <c r="R135" s="158"/>
    </row>
    <row r="136" spans="6:18" ht="12.75">
      <c r="F136" s="158"/>
      <c r="H136" s="158"/>
      <c r="J136" s="158"/>
      <c r="K136" s="158"/>
      <c r="L136" s="158"/>
      <c r="M136" s="158"/>
      <c r="N136" s="158"/>
      <c r="O136" s="158"/>
      <c r="P136" s="158"/>
      <c r="Q136" s="158"/>
      <c r="R136" s="158"/>
    </row>
    <row r="137" spans="6:18" ht="12.75">
      <c r="F137" s="158"/>
      <c r="H137" s="158"/>
      <c r="J137" s="158"/>
      <c r="K137" s="158"/>
      <c r="L137" s="158"/>
      <c r="M137" s="158"/>
      <c r="N137" s="158"/>
      <c r="O137" s="158"/>
      <c r="P137" s="158"/>
      <c r="Q137" s="158"/>
      <c r="R137" s="158"/>
    </row>
    <row r="138" spans="6:18" ht="12.75">
      <c r="F138" s="158"/>
      <c r="H138" s="158"/>
      <c r="J138" s="158"/>
      <c r="K138" s="158"/>
      <c r="L138" s="158"/>
      <c r="M138" s="158"/>
      <c r="N138" s="158"/>
      <c r="O138" s="158"/>
      <c r="P138" s="158"/>
      <c r="Q138" s="158"/>
      <c r="R138" s="158"/>
    </row>
    <row r="139" spans="6:18" ht="12.75">
      <c r="F139" s="158"/>
      <c r="H139" s="158"/>
      <c r="J139" s="158"/>
      <c r="K139" s="158"/>
      <c r="L139" s="158"/>
      <c r="M139" s="158"/>
      <c r="N139" s="158"/>
      <c r="O139" s="158"/>
      <c r="P139" s="158"/>
      <c r="Q139" s="158"/>
      <c r="R139" s="158"/>
    </row>
    <row r="140" spans="6:18" ht="12.75">
      <c r="F140" s="158"/>
      <c r="H140" s="158"/>
      <c r="J140" s="158"/>
      <c r="K140" s="158"/>
      <c r="L140" s="158"/>
      <c r="M140" s="158"/>
      <c r="N140" s="158"/>
      <c r="O140" s="158"/>
      <c r="P140" s="158"/>
      <c r="Q140" s="158"/>
      <c r="R140" s="158"/>
    </row>
    <row r="141" spans="6:18" ht="12.75">
      <c r="F141" s="158"/>
      <c r="H141" s="158"/>
      <c r="J141" s="158"/>
      <c r="K141" s="158"/>
      <c r="L141" s="158"/>
      <c r="M141" s="158"/>
      <c r="N141" s="158"/>
      <c r="O141" s="158"/>
      <c r="P141" s="158"/>
      <c r="Q141" s="158"/>
      <c r="R141" s="158"/>
    </row>
    <row r="142" spans="6:18" ht="12.75">
      <c r="F142" s="158"/>
      <c r="H142" s="158"/>
      <c r="J142" s="158"/>
      <c r="K142" s="158"/>
      <c r="L142" s="158"/>
      <c r="M142" s="158"/>
      <c r="N142" s="158"/>
      <c r="O142" s="158"/>
      <c r="P142" s="158"/>
      <c r="Q142" s="158"/>
      <c r="R142" s="158"/>
    </row>
    <row r="143" spans="6:18" ht="12.75">
      <c r="F143" s="158"/>
      <c r="H143" s="158"/>
      <c r="J143" s="158"/>
      <c r="K143" s="158"/>
      <c r="L143" s="158"/>
      <c r="M143" s="158"/>
      <c r="N143" s="158"/>
      <c r="O143" s="158"/>
      <c r="P143" s="158"/>
      <c r="Q143" s="158"/>
      <c r="R143" s="158"/>
    </row>
    <row r="144" spans="6:18" ht="12.75">
      <c r="F144" s="158"/>
      <c r="H144" s="158"/>
      <c r="J144" s="158"/>
      <c r="K144" s="158"/>
      <c r="L144" s="158"/>
      <c r="M144" s="158"/>
      <c r="N144" s="158"/>
      <c r="O144" s="158"/>
      <c r="P144" s="158"/>
      <c r="Q144" s="158"/>
      <c r="R144" s="158"/>
    </row>
    <row r="145" spans="6:18" ht="12.75">
      <c r="F145" s="158"/>
      <c r="H145" s="158"/>
      <c r="J145" s="158"/>
      <c r="K145" s="158"/>
      <c r="L145" s="158"/>
      <c r="M145" s="158"/>
      <c r="N145" s="158"/>
      <c r="O145" s="158"/>
      <c r="P145" s="158"/>
      <c r="Q145" s="158"/>
      <c r="R145" s="158"/>
    </row>
    <row r="146" spans="6:18" ht="12.75">
      <c r="F146" s="158"/>
      <c r="H146" s="158"/>
      <c r="J146" s="158"/>
      <c r="K146" s="158"/>
      <c r="L146" s="158"/>
      <c r="M146" s="158"/>
      <c r="N146" s="158"/>
      <c r="O146" s="158"/>
      <c r="P146" s="158"/>
      <c r="Q146" s="158"/>
      <c r="R146" s="158"/>
    </row>
    <row r="147" spans="6:18" ht="12.75">
      <c r="F147" s="158"/>
      <c r="H147" s="158"/>
      <c r="J147" s="158"/>
      <c r="K147" s="158"/>
      <c r="L147" s="158"/>
      <c r="M147" s="158"/>
      <c r="N147" s="158"/>
      <c r="O147" s="158"/>
      <c r="P147" s="158"/>
      <c r="Q147" s="158"/>
      <c r="R147" s="158"/>
    </row>
    <row r="148" spans="6:18" ht="12.75">
      <c r="F148" s="158"/>
      <c r="H148" s="158"/>
      <c r="J148" s="158"/>
      <c r="K148" s="158"/>
      <c r="L148" s="158"/>
      <c r="M148" s="158"/>
      <c r="N148" s="158"/>
      <c r="O148" s="158"/>
      <c r="P148" s="158"/>
      <c r="Q148" s="158"/>
      <c r="R148" s="158"/>
    </row>
    <row r="149" spans="6:18" ht="12.75">
      <c r="F149" s="158"/>
      <c r="H149" s="158"/>
      <c r="J149" s="158"/>
      <c r="K149" s="158"/>
      <c r="L149" s="158"/>
      <c r="M149" s="158"/>
      <c r="N149" s="158"/>
      <c r="O149" s="158"/>
      <c r="P149" s="158"/>
      <c r="Q149" s="158"/>
      <c r="R149" s="158"/>
    </row>
    <row r="150" spans="6:18" ht="12.75">
      <c r="F150" s="158"/>
      <c r="H150" s="158"/>
      <c r="J150" s="158"/>
      <c r="K150" s="158"/>
      <c r="L150" s="158"/>
      <c r="M150" s="158"/>
      <c r="N150" s="158"/>
      <c r="O150" s="158"/>
      <c r="P150" s="158"/>
      <c r="Q150" s="158"/>
      <c r="R150" s="158"/>
    </row>
    <row r="151" spans="6:18" ht="12.75">
      <c r="F151" s="158"/>
      <c r="H151" s="158"/>
      <c r="J151" s="158"/>
      <c r="K151" s="158"/>
      <c r="L151" s="158"/>
      <c r="M151" s="158"/>
      <c r="N151" s="158"/>
      <c r="O151" s="158"/>
      <c r="P151" s="158"/>
      <c r="Q151" s="158"/>
      <c r="R151" s="158"/>
    </row>
    <row r="152" spans="6:18" ht="12.75">
      <c r="F152" s="158"/>
      <c r="H152" s="158"/>
      <c r="J152" s="158"/>
      <c r="K152" s="158"/>
      <c r="L152" s="158"/>
      <c r="M152" s="158"/>
      <c r="N152" s="158"/>
      <c r="O152" s="158"/>
      <c r="P152" s="158"/>
      <c r="Q152" s="158"/>
      <c r="R152" s="158"/>
    </row>
    <row r="153" spans="6:18" ht="12.75">
      <c r="F153" s="158"/>
      <c r="H153" s="158"/>
      <c r="J153" s="158"/>
      <c r="K153" s="158"/>
      <c r="L153" s="158"/>
      <c r="M153" s="158"/>
      <c r="N153" s="158"/>
      <c r="O153" s="158"/>
      <c r="P153" s="158"/>
      <c r="Q153" s="158"/>
      <c r="R153" s="158"/>
    </row>
    <row r="154" spans="6:18" ht="12.75">
      <c r="F154" s="158"/>
      <c r="H154" s="158"/>
      <c r="J154" s="158"/>
      <c r="K154" s="158"/>
      <c r="L154" s="158"/>
      <c r="M154" s="158"/>
      <c r="N154" s="158"/>
      <c r="O154" s="158"/>
      <c r="P154" s="158"/>
      <c r="Q154" s="158"/>
      <c r="R154" s="158"/>
    </row>
    <row r="155" spans="6:18" ht="12.75">
      <c r="F155" s="158"/>
      <c r="H155" s="158"/>
      <c r="J155" s="158"/>
      <c r="K155" s="158"/>
      <c r="L155" s="158"/>
      <c r="M155" s="158"/>
      <c r="N155" s="158"/>
      <c r="O155" s="158"/>
      <c r="P155" s="158"/>
      <c r="Q155" s="158"/>
      <c r="R155" s="158"/>
    </row>
    <row r="156" spans="6:18" ht="12.75">
      <c r="F156" s="158"/>
      <c r="H156" s="158"/>
      <c r="J156" s="158"/>
      <c r="K156" s="158"/>
      <c r="L156" s="158"/>
      <c r="M156" s="158"/>
      <c r="N156" s="158"/>
      <c r="O156" s="158"/>
      <c r="P156" s="158"/>
      <c r="Q156" s="158"/>
      <c r="R156" s="158"/>
    </row>
    <row r="157" spans="6:18" ht="12.75">
      <c r="F157" s="158"/>
      <c r="H157" s="158"/>
      <c r="J157" s="158"/>
      <c r="K157" s="158"/>
      <c r="L157" s="158"/>
      <c r="M157" s="158"/>
      <c r="N157" s="158"/>
      <c r="O157" s="158"/>
      <c r="P157" s="158"/>
      <c r="Q157" s="158"/>
      <c r="R157" s="158"/>
    </row>
    <row r="158" spans="6:18" ht="12.75">
      <c r="F158" s="158"/>
      <c r="H158" s="158"/>
      <c r="J158" s="158"/>
      <c r="K158" s="158"/>
      <c r="L158" s="158"/>
      <c r="M158" s="158"/>
      <c r="N158" s="158"/>
      <c r="O158" s="158"/>
      <c r="P158" s="158"/>
      <c r="Q158" s="158"/>
      <c r="R158" s="158"/>
    </row>
    <row r="159" spans="6:18" ht="12.75">
      <c r="F159" s="158"/>
      <c r="H159" s="158"/>
      <c r="J159" s="158"/>
      <c r="K159" s="158"/>
      <c r="L159" s="158"/>
      <c r="M159" s="158"/>
      <c r="N159" s="158"/>
      <c r="O159" s="158"/>
      <c r="P159" s="158"/>
      <c r="Q159" s="158"/>
      <c r="R159" s="158"/>
    </row>
    <row r="160" spans="6:18" ht="12.75">
      <c r="F160" s="158"/>
      <c r="H160" s="158"/>
      <c r="J160" s="158"/>
      <c r="K160" s="158"/>
      <c r="L160" s="158"/>
      <c r="M160" s="158"/>
      <c r="N160" s="158"/>
      <c r="O160" s="158"/>
      <c r="P160" s="158"/>
      <c r="Q160" s="158"/>
      <c r="R160" s="158"/>
    </row>
    <row r="161" spans="6:18" ht="12.75">
      <c r="F161" s="158"/>
      <c r="H161" s="158"/>
      <c r="J161" s="158"/>
      <c r="K161" s="158"/>
      <c r="L161" s="158"/>
      <c r="M161" s="158"/>
      <c r="N161" s="158"/>
      <c r="O161" s="158"/>
      <c r="P161" s="158"/>
      <c r="Q161" s="158"/>
      <c r="R161" s="158"/>
    </row>
    <row r="162" spans="6:18" ht="12.75">
      <c r="F162" s="158"/>
      <c r="H162" s="158"/>
      <c r="J162" s="158"/>
      <c r="K162" s="158"/>
      <c r="L162" s="158"/>
      <c r="M162" s="158"/>
      <c r="N162" s="158"/>
      <c r="O162" s="158"/>
      <c r="P162" s="158"/>
      <c r="Q162" s="158"/>
      <c r="R162" s="158"/>
    </row>
    <row r="163" spans="6:18" ht="12.75">
      <c r="F163" s="158"/>
      <c r="H163" s="158"/>
      <c r="J163" s="158"/>
      <c r="K163" s="158"/>
      <c r="L163" s="158"/>
      <c r="M163" s="158"/>
      <c r="N163" s="158"/>
      <c r="O163" s="158"/>
      <c r="P163" s="158"/>
      <c r="Q163" s="158"/>
      <c r="R163" s="158"/>
    </row>
    <row r="164" spans="6:18" ht="12.75">
      <c r="F164" s="158"/>
      <c r="H164" s="158"/>
      <c r="J164" s="158"/>
      <c r="K164" s="158"/>
      <c r="L164" s="158"/>
      <c r="M164" s="158"/>
      <c r="N164" s="158"/>
      <c r="O164" s="158"/>
      <c r="P164" s="158"/>
      <c r="Q164" s="158"/>
      <c r="R164" s="158"/>
    </row>
    <row r="165" spans="6:18" ht="12.75">
      <c r="F165" s="158"/>
      <c r="H165" s="158"/>
      <c r="J165" s="158"/>
      <c r="K165" s="158"/>
      <c r="L165" s="158"/>
      <c r="M165" s="158"/>
      <c r="N165" s="158"/>
      <c r="O165" s="158"/>
      <c r="P165" s="158"/>
      <c r="Q165" s="158"/>
      <c r="R165" s="158"/>
    </row>
    <row r="166" spans="6:18" ht="12.75">
      <c r="F166" s="158"/>
      <c r="H166" s="158"/>
      <c r="J166" s="158"/>
      <c r="K166" s="158"/>
      <c r="L166" s="158"/>
      <c r="M166" s="158"/>
      <c r="N166" s="158"/>
      <c r="O166" s="158"/>
      <c r="P166" s="158"/>
      <c r="Q166" s="158"/>
      <c r="R166" s="158"/>
    </row>
    <row r="167" spans="6:18" ht="12.75">
      <c r="F167" s="158"/>
      <c r="H167" s="158"/>
      <c r="J167" s="158"/>
      <c r="K167" s="158"/>
      <c r="L167" s="158"/>
      <c r="M167" s="158"/>
      <c r="N167" s="158"/>
      <c r="O167" s="158"/>
      <c r="P167" s="158"/>
      <c r="Q167" s="158"/>
      <c r="R167" s="158"/>
    </row>
    <row r="168" spans="6:18" ht="12.75">
      <c r="F168" s="158"/>
      <c r="H168" s="158"/>
      <c r="J168" s="158"/>
      <c r="K168" s="158"/>
      <c r="L168" s="158"/>
      <c r="M168" s="158"/>
      <c r="N168" s="158"/>
      <c r="O168" s="158"/>
      <c r="P168" s="158"/>
      <c r="Q168" s="158"/>
      <c r="R168" s="158"/>
    </row>
    <row r="169" spans="6:18" ht="12.75">
      <c r="F169" s="158"/>
      <c r="H169" s="158"/>
      <c r="J169" s="158"/>
      <c r="K169" s="158"/>
      <c r="L169" s="158"/>
      <c r="M169" s="158"/>
      <c r="N169" s="158"/>
      <c r="O169" s="158"/>
      <c r="P169" s="158"/>
      <c r="Q169" s="158"/>
      <c r="R169" s="158"/>
    </row>
    <row r="170" spans="6:18" ht="12.75">
      <c r="F170" s="158"/>
      <c r="H170" s="158"/>
      <c r="J170" s="158"/>
      <c r="K170" s="158"/>
      <c r="L170" s="158"/>
      <c r="M170" s="158"/>
      <c r="N170" s="158"/>
      <c r="O170" s="158"/>
      <c r="P170" s="158"/>
      <c r="Q170" s="158"/>
      <c r="R170" s="158"/>
    </row>
    <row r="171" spans="6:18" ht="12.75">
      <c r="F171" s="158"/>
      <c r="H171" s="158"/>
      <c r="J171" s="158"/>
      <c r="K171" s="158"/>
      <c r="L171" s="158"/>
      <c r="M171" s="158"/>
      <c r="N171" s="158"/>
      <c r="O171" s="158"/>
      <c r="P171" s="158"/>
      <c r="Q171" s="158"/>
      <c r="R171" s="158"/>
    </row>
    <row r="172" spans="6:18" ht="12.75">
      <c r="F172" s="158"/>
      <c r="H172" s="158"/>
      <c r="J172" s="158"/>
      <c r="K172" s="158"/>
      <c r="L172" s="158"/>
      <c r="M172" s="158"/>
      <c r="N172" s="158"/>
      <c r="O172" s="158"/>
      <c r="P172" s="158"/>
      <c r="Q172" s="158"/>
      <c r="R172" s="158"/>
    </row>
    <row r="173" spans="6:18" ht="12.75">
      <c r="F173" s="158"/>
      <c r="H173" s="158"/>
      <c r="J173" s="158"/>
      <c r="K173" s="158"/>
      <c r="L173" s="158"/>
      <c r="M173" s="158"/>
      <c r="N173" s="158"/>
      <c r="O173" s="158"/>
      <c r="P173" s="158"/>
      <c r="Q173" s="158"/>
      <c r="R173" s="158"/>
    </row>
    <row r="174" spans="6:18" ht="12.75">
      <c r="F174" s="158"/>
      <c r="H174" s="158"/>
      <c r="J174" s="158"/>
      <c r="K174" s="158"/>
      <c r="L174" s="158"/>
      <c r="M174" s="158"/>
      <c r="N174" s="158"/>
      <c r="O174" s="158"/>
      <c r="P174" s="158"/>
      <c r="Q174" s="158"/>
      <c r="R174" s="158"/>
    </row>
    <row r="175" spans="6:18" ht="12.75">
      <c r="F175" s="158"/>
      <c r="H175" s="158"/>
      <c r="J175" s="158"/>
      <c r="K175" s="158"/>
      <c r="L175" s="158"/>
      <c r="M175" s="158"/>
      <c r="N175" s="158"/>
      <c r="O175" s="158"/>
      <c r="P175" s="158"/>
      <c r="Q175" s="158"/>
      <c r="R175" s="158"/>
    </row>
    <row r="176" spans="6:18" ht="12.75">
      <c r="F176" s="158"/>
      <c r="H176" s="158"/>
      <c r="J176" s="158"/>
      <c r="K176" s="158"/>
      <c r="L176" s="158"/>
      <c r="M176" s="158"/>
      <c r="N176" s="158"/>
      <c r="O176" s="158"/>
      <c r="P176" s="158"/>
      <c r="Q176" s="158"/>
      <c r="R176" s="158"/>
    </row>
    <row r="177" spans="6:18" ht="12.75">
      <c r="F177" s="158"/>
      <c r="H177" s="158"/>
      <c r="J177" s="158"/>
      <c r="K177" s="158"/>
      <c r="L177" s="158"/>
      <c r="M177" s="158"/>
      <c r="N177" s="158"/>
      <c r="O177" s="158"/>
      <c r="P177" s="158"/>
      <c r="Q177" s="158"/>
      <c r="R177" s="158"/>
    </row>
    <row r="178" spans="6:18" ht="12.75">
      <c r="F178" s="158"/>
      <c r="H178" s="158"/>
      <c r="J178" s="158"/>
      <c r="K178" s="158"/>
      <c r="L178" s="158"/>
      <c r="M178" s="158"/>
      <c r="N178" s="158"/>
      <c r="O178" s="158"/>
      <c r="P178" s="158"/>
      <c r="Q178" s="158"/>
      <c r="R178" s="158"/>
    </row>
    <row r="179" spans="6:18" ht="12.75">
      <c r="F179" s="158"/>
      <c r="H179" s="158"/>
      <c r="J179" s="158"/>
      <c r="K179" s="158"/>
      <c r="L179" s="158"/>
      <c r="M179" s="158"/>
      <c r="N179" s="158"/>
      <c r="O179" s="158"/>
      <c r="P179" s="158"/>
      <c r="Q179" s="158"/>
      <c r="R179" s="158"/>
    </row>
    <row r="180" spans="6:18" ht="12.75">
      <c r="F180" s="158"/>
      <c r="H180" s="158"/>
      <c r="J180" s="158"/>
      <c r="K180" s="158"/>
      <c r="L180" s="158"/>
      <c r="M180" s="158"/>
      <c r="N180" s="158"/>
      <c r="O180" s="158"/>
      <c r="P180" s="158"/>
      <c r="Q180" s="158"/>
      <c r="R180" s="158"/>
    </row>
    <row r="181" spans="6:18" ht="12.75">
      <c r="F181" s="158"/>
      <c r="H181" s="158"/>
      <c r="J181" s="158"/>
      <c r="K181" s="158"/>
      <c r="L181" s="158"/>
      <c r="M181" s="158"/>
      <c r="N181" s="158"/>
      <c r="O181" s="158"/>
      <c r="P181" s="158"/>
      <c r="Q181" s="158"/>
      <c r="R181" s="158"/>
    </row>
    <row r="182" spans="6:18" ht="12.75">
      <c r="F182" s="158"/>
      <c r="H182" s="158"/>
      <c r="J182" s="158"/>
      <c r="K182" s="158"/>
      <c r="L182" s="158"/>
      <c r="M182" s="158"/>
      <c r="N182" s="158"/>
      <c r="O182" s="158"/>
      <c r="P182" s="158"/>
      <c r="Q182" s="158"/>
      <c r="R182" s="158"/>
    </row>
    <row r="183" spans="6:18" ht="12.75">
      <c r="F183" s="158"/>
      <c r="H183" s="158"/>
      <c r="J183" s="158"/>
      <c r="K183" s="158"/>
      <c r="L183" s="158"/>
      <c r="M183" s="158"/>
      <c r="N183" s="158"/>
      <c r="O183" s="158"/>
      <c r="P183" s="158"/>
      <c r="Q183" s="158"/>
      <c r="R183" s="158"/>
    </row>
    <row r="184" spans="6:18" ht="12.75">
      <c r="F184" s="158"/>
      <c r="H184" s="158"/>
      <c r="J184" s="158"/>
      <c r="K184" s="158"/>
      <c r="L184" s="158"/>
      <c r="M184" s="158"/>
      <c r="N184" s="158"/>
      <c r="O184" s="158"/>
      <c r="P184" s="158"/>
      <c r="Q184" s="158"/>
      <c r="R184" s="158"/>
    </row>
    <row r="185" spans="6:18" ht="12.75">
      <c r="F185" s="158"/>
      <c r="H185" s="158"/>
      <c r="J185" s="158"/>
      <c r="K185" s="158"/>
      <c r="L185" s="158"/>
      <c r="M185" s="158"/>
      <c r="N185" s="158"/>
      <c r="O185" s="158"/>
      <c r="P185" s="158"/>
      <c r="Q185" s="158"/>
      <c r="R185" s="158"/>
    </row>
    <row r="186" spans="6:18" ht="12.75">
      <c r="F186" s="158"/>
      <c r="H186" s="158"/>
      <c r="J186" s="158"/>
      <c r="K186" s="158"/>
      <c r="L186" s="158"/>
      <c r="M186" s="158"/>
      <c r="N186" s="158"/>
      <c r="O186" s="158"/>
      <c r="P186" s="158"/>
      <c r="Q186" s="158"/>
      <c r="R186" s="158"/>
    </row>
    <row r="187" spans="6:18" ht="12.75">
      <c r="F187" s="158"/>
      <c r="H187" s="158"/>
      <c r="J187" s="158"/>
      <c r="K187" s="158"/>
      <c r="L187" s="158"/>
      <c r="M187" s="158"/>
      <c r="N187" s="158"/>
      <c r="O187" s="158"/>
      <c r="P187" s="158"/>
      <c r="Q187" s="158"/>
      <c r="R187" s="158"/>
    </row>
    <row r="188" spans="6:18" ht="12.75">
      <c r="F188" s="158"/>
      <c r="H188" s="158"/>
      <c r="J188" s="158"/>
      <c r="K188" s="158"/>
      <c r="L188" s="158"/>
      <c r="M188" s="158"/>
      <c r="N188" s="158"/>
      <c r="O188" s="158"/>
      <c r="P188" s="158"/>
      <c r="Q188" s="158"/>
      <c r="R188" s="158"/>
    </row>
    <row r="189" spans="6:18" ht="12.75">
      <c r="F189" s="158"/>
      <c r="H189" s="158"/>
      <c r="J189" s="158"/>
      <c r="K189" s="158"/>
      <c r="L189" s="158"/>
      <c r="M189" s="158"/>
      <c r="N189" s="158"/>
      <c r="O189" s="158"/>
      <c r="P189" s="158"/>
      <c r="Q189" s="158"/>
      <c r="R189" s="158"/>
    </row>
    <row r="190" spans="6:18" ht="12.75">
      <c r="F190" s="158"/>
      <c r="H190" s="158"/>
      <c r="J190" s="158"/>
      <c r="K190" s="158"/>
      <c r="L190" s="158"/>
      <c r="M190" s="158"/>
      <c r="N190" s="158"/>
      <c r="O190" s="158"/>
      <c r="P190" s="158"/>
      <c r="Q190" s="158"/>
      <c r="R190" s="158"/>
    </row>
    <row r="191" spans="6:18" ht="12.75">
      <c r="F191" s="158"/>
      <c r="H191" s="158"/>
      <c r="J191" s="158"/>
      <c r="K191" s="158"/>
      <c r="L191" s="158"/>
      <c r="M191" s="158"/>
      <c r="N191" s="158"/>
      <c r="O191" s="158"/>
      <c r="P191" s="158"/>
      <c r="Q191" s="158"/>
      <c r="R191" s="158"/>
    </row>
    <row r="192" spans="6:18" ht="12.75">
      <c r="F192" s="158"/>
      <c r="H192" s="158"/>
      <c r="J192" s="158"/>
      <c r="K192" s="158"/>
      <c r="L192" s="158"/>
      <c r="M192" s="158"/>
      <c r="N192" s="158"/>
      <c r="O192" s="158"/>
      <c r="P192" s="158"/>
      <c r="Q192" s="158"/>
      <c r="R192" s="158"/>
    </row>
    <row r="193" spans="6:18" ht="12.75">
      <c r="F193" s="158"/>
      <c r="H193" s="158"/>
      <c r="J193" s="158"/>
      <c r="K193" s="158"/>
      <c r="L193" s="158"/>
      <c r="M193" s="158"/>
      <c r="N193" s="158"/>
      <c r="O193" s="158"/>
      <c r="P193" s="158"/>
      <c r="Q193" s="158"/>
      <c r="R193" s="158"/>
    </row>
    <row r="194" spans="6:18" ht="12.75">
      <c r="F194" s="158"/>
      <c r="H194" s="158"/>
      <c r="J194" s="158"/>
      <c r="K194" s="158"/>
      <c r="L194" s="158"/>
      <c r="M194" s="158"/>
      <c r="N194" s="158"/>
      <c r="O194" s="158"/>
      <c r="P194" s="158"/>
      <c r="Q194" s="158"/>
      <c r="R194" s="158"/>
    </row>
    <row r="195" spans="6:18" ht="12.75">
      <c r="F195" s="158"/>
      <c r="H195" s="158"/>
      <c r="J195" s="158"/>
      <c r="K195" s="158"/>
      <c r="L195" s="158"/>
      <c r="M195" s="158"/>
      <c r="N195" s="158"/>
      <c r="O195" s="158"/>
      <c r="P195" s="158"/>
      <c r="Q195" s="158"/>
      <c r="R195" s="158"/>
    </row>
    <row r="196" spans="6:18" ht="12.75">
      <c r="F196" s="158"/>
      <c r="H196" s="158"/>
      <c r="J196" s="158"/>
      <c r="K196" s="158"/>
      <c r="L196" s="158"/>
      <c r="M196" s="158"/>
      <c r="N196" s="158"/>
      <c r="O196" s="158"/>
      <c r="P196" s="158"/>
      <c r="Q196" s="158"/>
      <c r="R196" s="158"/>
    </row>
    <row r="197" spans="6:18" ht="12.75">
      <c r="F197" s="158"/>
      <c r="H197" s="158"/>
      <c r="J197" s="158"/>
      <c r="K197" s="158"/>
      <c r="L197" s="158"/>
      <c r="M197" s="158"/>
      <c r="N197" s="158"/>
      <c r="O197" s="158"/>
      <c r="P197" s="158"/>
      <c r="Q197" s="158"/>
      <c r="R197" s="158"/>
    </row>
    <row r="198" spans="6:18" ht="12.75">
      <c r="F198" s="158"/>
      <c r="H198" s="158"/>
      <c r="J198" s="158"/>
      <c r="K198" s="158"/>
      <c r="L198" s="158"/>
      <c r="M198" s="158"/>
      <c r="N198" s="158"/>
      <c r="O198" s="158"/>
      <c r="P198" s="158"/>
      <c r="Q198" s="158"/>
      <c r="R198" s="158"/>
    </row>
    <row r="199" spans="6:18" ht="12.75">
      <c r="F199" s="158"/>
      <c r="H199" s="158"/>
      <c r="J199" s="158"/>
      <c r="K199" s="158"/>
      <c r="L199" s="158"/>
      <c r="M199" s="158"/>
      <c r="N199" s="158"/>
      <c r="O199" s="158"/>
      <c r="P199" s="158"/>
      <c r="Q199" s="158"/>
      <c r="R199" s="158"/>
    </row>
    <row r="200" spans="6:18" ht="12.75">
      <c r="F200" s="158"/>
      <c r="H200" s="158"/>
      <c r="J200" s="158"/>
      <c r="K200" s="158"/>
      <c r="L200" s="158"/>
      <c r="M200" s="158"/>
      <c r="N200" s="158"/>
      <c r="O200" s="158"/>
      <c r="P200" s="158"/>
      <c r="Q200" s="158"/>
      <c r="R200" s="158"/>
    </row>
    <row r="201" spans="6:18" ht="12.75">
      <c r="F201" s="158"/>
      <c r="H201" s="158"/>
      <c r="J201" s="158"/>
      <c r="K201" s="158"/>
      <c r="L201" s="158"/>
      <c r="M201" s="158"/>
      <c r="N201" s="158"/>
      <c r="O201" s="158"/>
      <c r="P201" s="158"/>
      <c r="Q201" s="158"/>
      <c r="R201" s="158"/>
    </row>
    <row r="202" spans="6:18" ht="12.75">
      <c r="F202" s="158"/>
      <c r="H202" s="158"/>
      <c r="J202" s="158"/>
      <c r="K202" s="158"/>
      <c r="L202" s="158"/>
      <c r="M202" s="158"/>
      <c r="N202" s="158"/>
      <c r="O202" s="158"/>
      <c r="P202" s="158"/>
      <c r="Q202" s="158"/>
      <c r="R202" s="158"/>
    </row>
    <row r="203" spans="6:18" ht="12.75">
      <c r="F203" s="158"/>
      <c r="H203" s="158"/>
      <c r="J203" s="158"/>
      <c r="K203" s="158"/>
      <c r="L203" s="158"/>
      <c r="M203" s="158"/>
      <c r="N203" s="158"/>
      <c r="O203" s="158"/>
      <c r="P203" s="158"/>
      <c r="Q203" s="158"/>
      <c r="R203" s="158"/>
    </row>
    <row r="204" spans="6:18" ht="12.75">
      <c r="F204" s="158"/>
      <c r="H204" s="158"/>
      <c r="J204" s="158"/>
      <c r="K204" s="158"/>
      <c r="L204" s="158"/>
      <c r="M204" s="158"/>
      <c r="N204" s="158"/>
      <c r="O204" s="158"/>
      <c r="P204" s="158"/>
      <c r="Q204" s="158"/>
      <c r="R204" s="158"/>
    </row>
    <row r="205" spans="6:18" ht="12.75">
      <c r="F205" s="158"/>
      <c r="H205" s="158"/>
      <c r="J205" s="158"/>
      <c r="K205" s="158"/>
      <c r="L205" s="158"/>
      <c r="M205" s="158"/>
      <c r="N205" s="158"/>
      <c r="O205" s="158"/>
      <c r="P205" s="158"/>
      <c r="Q205" s="158"/>
      <c r="R205" s="158"/>
    </row>
    <row r="206" spans="6:18" ht="12.75">
      <c r="F206" s="158"/>
      <c r="H206" s="158"/>
      <c r="J206" s="158"/>
      <c r="K206" s="158"/>
      <c r="L206" s="158"/>
      <c r="M206" s="158"/>
      <c r="N206" s="158"/>
      <c r="O206" s="158"/>
      <c r="P206" s="158"/>
      <c r="Q206" s="158"/>
      <c r="R206" s="158"/>
    </row>
    <row r="207" spans="6:18" ht="12.75">
      <c r="F207" s="158"/>
      <c r="H207" s="158"/>
      <c r="J207" s="158"/>
      <c r="K207" s="158"/>
      <c r="L207" s="158"/>
      <c r="M207" s="158"/>
      <c r="N207" s="158"/>
      <c r="O207" s="158"/>
      <c r="P207" s="158"/>
      <c r="Q207" s="158"/>
      <c r="R207" s="158"/>
    </row>
    <row r="208" spans="6:18" ht="12.75">
      <c r="F208" s="158"/>
      <c r="H208" s="158"/>
      <c r="J208" s="158"/>
      <c r="K208" s="158"/>
      <c r="L208" s="158"/>
      <c r="M208" s="158"/>
      <c r="N208" s="158"/>
      <c r="O208" s="158"/>
      <c r="P208" s="158"/>
      <c r="Q208" s="158"/>
      <c r="R208" s="158"/>
    </row>
    <row r="209" spans="6:18" ht="12.75">
      <c r="F209" s="158"/>
      <c r="H209" s="158"/>
      <c r="J209" s="158"/>
      <c r="K209" s="158"/>
      <c r="L209" s="158"/>
      <c r="M209" s="158"/>
      <c r="N209" s="158"/>
      <c r="O209" s="158"/>
      <c r="P209" s="158"/>
      <c r="Q209" s="158"/>
      <c r="R209" s="158"/>
    </row>
    <row r="210" spans="6:18" ht="12.75">
      <c r="F210" s="158"/>
      <c r="H210" s="158"/>
      <c r="J210" s="158"/>
      <c r="K210" s="158"/>
      <c r="L210" s="158"/>
      <c r="M210" s="158"/>
      <c r="N210" s="158"/>
      <c r="O210" s="158"/>
      <c r="P210" s="158"/>
      <c r="Q210" s="158"/>
      <c r="R210" s="158"/>
    </row>
    <row r="211" spans="6:18" ht="12.75">
      <c r="F211" s="158"/>
      <c r="H211" s="158"/>
      <c r="J211" s="158"/>
      <c r="K211" s="158"/>
      <c r="L211" s="158"/>
      <c r="M211" s="158"/>
      <c r="N211" s="158"/>
      <c r="O211" s="158"/>
      <c r="P211" s="158"/>
      <c r="Q211" s="158"/>
      <c r="R211" s="158"/>
    </row>
    <row r="212" spans="6:18" ht="12.75">
      <c r="F212" s="158"/>
      <c r="H212" s="158"/>
      <c r="J212" s="158"/>
      <c r="K212" s="158"/>
      <c r="L212" s="158"/>
      <c r="M212" s="158"/>
      <c r="N212" s="158"/>
      <c r="O212" s="158"/>
      <c r="P212" s="158"/>
      <c r="Q212" s="158"/>
      <c r="R212" s="158"/>
    </row>
    <row r="213" spans="6:18" ht="12.75">
      <c r="F213" s="158"/>
      <c r="H213" s="158"/>
      <c r="J213" s="158"/>
      <c r="K213" s="158"/>
      <c r="L213" s="158"/>
      <c r="M213" s="158"/>
      <c r="N213" s="158"/>
      <c r="O213" s="158"/>
      <c r="P213" s="158"/>
      <c r="Q213" s="158"/>
      <c r="R213" s="158"/>
    </row>
    <row r="214" spans="6:18" ht="12.75">
      <c r="F214" s="158"/>
      <c r="H214" s="158"/>
      <c r="J214" s="158"/>
      <c r="K214" s="158"/>
      <c r="L214" s="158"/>
      <c r="M214" s="158"/>
      <c r="N214" s="158"/>
      <c r="O214" s="158"/>
      <c r="P214" s="158"/>
      <c r="Q214" s="158"/>
      <c r="R214" s="158"/>
    </row>
    <row r="215" spans="6:18" ht="12.75">
      <c r="F215" s="158"/>
      <c r="H215" s="158"/>
      <c r="J215" s="158"/>
      <c r="K215" s="158"/>
      <c r="L215" s="158"/>
      <c r="M215" s="158"/>
      <c r="N215" s="158"/>
      <c r="O215" s="158"/>
      <c r="P215" s="158"/>
      <c r="Q215" s="158"/>
      <c r="R215" s="158"/>
    </row>
    <row r="216" spans="6:18" ht="12.75">
      <c r="F216" s="158"/>
      <c r="H216" s="158"/>
      <c r="J216" s="158"/>
      <c r="K216" s="158"/>
      <c r="L216" s="158"/>
      <c r="M216" s="158"/>
      <c r="N216" s="158"/>
      <c r="O216" s="158"/>
      <c r="P216" s="158"/>
      <c r="Q216" s="158"/>
      <c r="R216" s="158"/>
    </row>
  </sheetData>
  <sheetProtection password="DC20" sheet="1" objects="1" scenarios="1"/>
  <mergeCells count="26">
    <mergeCell ref="Q38:R38"/>
    <mergeCell ref="N36:P36"/>
    <mergeCell ref="B37:L38"/>
    <mergeCell ref="U25:V25"/>
    <mergeCell ref="U26:V26"/>
    <mergeCell ref="U32:V32"/>
    <mergeCell ref="U29:V29"/>
    <mergeCell ref="U31:V31"/>
    <mergeCell ref="M38:P38"/>
    <mergeCell ref="U20:V20"/>
    <mergeCell ref="U17:V17"/>
    <mergeCell ref="U19:V19"/>
    <mergeCell ref="U23:V23"/>
    <mergeCell ref="P1:V2"/>
    <mergeCell ref="U13:V13"/>
    <mergeCell ref="U11:V11"/>
    <mergeCell ref="U14:V14"/>
    <mergeCell ref="U3:V9"/>
    <mergeCell ref="B3:C3"/>
    <mergeCell ref="Q36:R36"/>
    <mergeCell ref="B22:C22"/>
    <mergeCell ref="B28:C28"/>
    <mergeCell ref="B36:L36"/>
    <mergeCell ref="B4:C4"/>
    <mergeCell ref="B10:C10"/>
    <mergeCell ref="B16:C16"/>
  </mergeCells>
  <printOptions horizontalCentered="1" verticalCentered="1"/>
  <pageMargins left="0.4" right="0.4" top="0.4" bottom="0.4" header="0.4" footer="0.5"/>
  <pageSetup fitToHeight="1" fitToWidth="1" horizontalDpi="1200" verticalDpi="12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1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0.85546875" style="158" customWidth="1"/>
    <col min="2" max="2" width="5.421875" style="158" customWidth="1"/>
    <col min="3" max="3" width="4.8515625" style="158" customWidth="1"/>
    <col min="4" max="4" width="24.00390625" style="158" customWidth="1"/>
    <col min="5" max="5" width="20.140625" style="158" customWidth="1"/>
    <col min="6" max="6" width="11.7109375" style="263" customWidth="1"/>
    <col min="7" max="7" width="2.421875" style="394" customWidth="1"/>
    <col min="8" max="8" width="9.421875" style="263" customWidth="1"/>
    <col min="9" max="9" width="2.421875" style="394" customWidth="1"/>
    <col min="10" max="10" width="10.140625" style="263" customWidth="1"/>
    <col min="11" max="11" width="1.421875" style="263" customWidth="1"/>
    <col min="12" max="12" width="10.00390625" style="263" customWidth="1"/>
    <col min="13" max="13" width="2.7109375" style="395" customWidth="1"/>
    <col min="14" max="14" width="11.421875" style="263" customWidth="1"/>
    <col min="15" max="15" width="3.00390625" style="263" customWidth="1"/>
    <col min="16" max="16" width="11.28125" style="263" customWidth="1"/>
    <col min="17" max="17" width="10.421875" style="158" customWidth="1"/>
    <col min="18" max="18" width="13.140625" style="158" customWidth="1"/>
    <col min="19" max="19" width="2.7109375" style="158" customWidth="1"/>
    <col min="20" max="20" width="0" style="158" hidden="1" customWidth="1"/>
    <col min="21" max="16384" width="8.8515625" style="158" customWidth="1"/>
  </cols>
  <sheetData>
    <row r="1" ht="16.5" customHeight="1">
      <c r="A1" s="262" t="s">
        <v>59</v>
      </c>
    </row>
    <row r="2" spans="2:73" s="172" customFormat="1" ht="13.5" thickBot="1">
      <c r="B2" s="172" t="s">
        <v>1270</v>
      </c>
      <c r="F2" s="388"/>
      <c r="G2" s="396"/>
      <c r="H2" s="388"/>
      <c r="I2" s="396"/>
      <c r="J2" s="388"/>
      <c r="K2" s="388"/>
      <c r="L2" s="388"/>
      <c r="M2" s="397"/>
      <c r="N2" s="388"/>
      <c r="O2" s="388"/>
      <c r="P2" s="38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</row>
    <row r="3" spans="1:73" s="161" customFormat="1" ht="27.75" customHeight="1" thickBot="1">
      <c r="A3" s="265"/>
      <c r="B3" s="398"/>
      <c r="C3" s="267"/>
      <c r="D3" s="399" t="s">
        <v>0</v>
      </c>
      <c r="E3" s="400" t="s">
        <v>1</v>
      </c>
      <c r="F3" s="401" t="s">
        <v>20</v>
      </c>
      <c r="G3" s="402" t="s">
        <v>42</v>
      </c>
      <c r="H3" s="270" t="s">
        <v>60</v>
      </c>
      <c r="I3" s="402" t="s">
        <v>44</v>
      </c>
      <c r="J3" s="403" t="s">
        <v>61</v>
      </c>
      <c r="K3" s="404" t="s">
        <v>37</v>
      </c>
      <c r="L3" s="405" t="s">
        <v>62</v>
      </c>
      <c r="M3" s="406" t="s">
        <v>63</v>
      </c>
      <c r="N3" s="405" t="s">
        <v>49</v>
      </c>
      <c r="O3" s="270" t="s">
        <v>44</v>
      </c>
      <c r="P3" s="407" t="s">
        <v>64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</row>
    <row r="4" spans="2:73" s="172" customFormat="1" ht="13.5" customHeight="1" thickBot="1">
      <c r="B4" s="408" t="s">
        <v>93</v>
      </c>
      <c r="C4" s="409"/>
      <c r="D4" s="276"/>
      <c r="E4" s="410"/>
      <c r="F4" s="411"/>
      <c r="G4" s="412" t="s">
        <v>42</v>
      </c>
      <c r="H4" s="277"/>
      <c r="I4" s="412" t="s">
        <v>21</v>
      </c>
      <c r="J4" s="413">
        <f>F4+H4</f>
        <v>0</v>
      </c>
      <c r="K4" s="414"/>
      <c r="L4" s="415"/>
      <c r="M4" s="416" t="s">
        <v>63</v>
      </c>
      <c r="N4" s="415"/>
      <c r="O4" s="417" t="s">
        <v>44</v>
      </c>
      <c r="P4" s="418">
        <f>L4-N4</f>
        <v>0</v>
      </c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</row>
    <row r="5" spans="1:73" s="172" customFormat="1" ht="13.5" customHeight="1" thickBot="1">
      <c r="A5" s="285"/>
      <c r="B5" s="286">
        <v>37135</v>
      </c>
      <c r="C5" s="492">
        <f>C7-1</f>
        <v>-1</v>
      </c>
      <c r="D5" s="289"/>
      <c r="E5" s="419"/>
      <c r="F5" s="420"/>
      <c r="G5" s="421" t="s">
        <v>42</v>
      </c>
      <c r="H5" s="290"/>
      <c r="I5" s="421" t="s">
        <v>21</v>
      </c>
      <c r="J5" s="413">
        <f aca="true" t="shared" si="0" ref="J5:J32">F5+H5</f>
        <v>0</v>
      </c>
      <c r="K5" s="422"/>
      <c r="L5" s="423"/>
      <c r="M5" s="424" t="s">
        <v>63</v>
      </c>
      <c r="N5" s="423"/>
      <c r="O5" s="425" t="s">
        <v>44</v>
      </c>
      <c r="P5" s="426">
        <f aca="true" t="shared" si="1" ref="P5:P32">L5-N5</f>
        <v>0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</row>
    <row r="6" spans="1:73" s="172" customFormat="1" ht="13.5" customHeight="1" thickBot="1">
      <c r="A6" s="297"/>
      <c r="B6" s="298"/>
      <c r="C6" s="246" t="s">
        <v>52</v>
      </c>
      <c r="D6" s="289"/>
      <c r="E6" s="419"/>
      <c r="F6" s="420"/>
      <c r="G6" s="421" t="s">
        <v>42</v>
      </c>
      <c r="H6" s="290"/>
      <c r="I6" s="421" t="s">
        <v>21</v>
      </c>
      <c r="J6" s="413">
        <f t="shared" si="0"/>
        <v>0</v>
      </c>
      <c r="K6" s="422"/>
      <c r="L6" s="423"/>
      <c r="M6" s="424" t="s">
        <v>63</v>
      </c>
      <c r="N6" s="423"/>
      <c r="O6" s="425" t="s">
        <v>44</v>
      </c>
      <c r="P6" s="426">
        <f t="shared" si="1"/>
        <v>0</v>
      </c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</row>
    <row r="7" spans="1:73" s="172" customFormat="1" ht="13.5" customHeight="1" thickBot="1">
      <c r="A7" s="300"/>
      <c r="B7" s="301">
        <v>37256</v>
      </c>
      <c r="C7" s="493">
        <f>'1 Start Here'!H13</f>
        <v>0</v>
      </c>
      <c r="D7" s="289"/>
      <c r="E7" s="419"/>
      <c r="F7" s="420"/>
      <c r="G7" s="421" t="s">
        <v>42</v>
      </c>
      <c r="H7" s="290"/>
      <c r="I7" s="421" t="s">
        <v>21</v>
      </c>
      <c r="J7" s="413">
        <f t="shared" si="0"/>
        <v>0</v>
      </c>
      <c r="K7" s="422"/>
      <c r="L7" s="423"/>
      <c r="M7" s="424" t="s">
        <v>63</v>
      </c>
      <c r="N7" s="423"/>
      <c r="O7" s="425" t="s">
        <v>44</v>
      </c>
      <c r="P7" s="426">
        <f t="shared" si="1"/>
        <v>0</v>
      </c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</row>
    <row r="8" spans="1:73" s="172" customFormat="1" ht="13.5" customHeight="1" thickBot="1">
      <c r="A8" s="300"/>
      <c r="B8" s="303"/>
      <c r="C8" s="427"/>
      <c r="D8" s="289"/>
      <c r="E8" s="419"/>
      <c r="F8" s="420"/>
      <c r="G8" s="421" t="s">
        <v>42</v>
      </c>
      <c r="H8" s="290"/>
      <c r="I8" s="421" t="s">
        <v>21</v>
      </c>
      <c r="J8" s="413">
        <f t="shared" si="0"/>
        <v>0</v>
      </c>
      <c r="K8" s="422"/>
      <c r="L8" s="423"/>
      <c r="M8" s="424" t="s">
        <v>63</v>
      </c>
      <c r="N8" s="423"/>
      <c r="O8" s="425" t="s">
        <v>44</v>
      </c>
      <c r="P8" s="426">
        <f t="shared" si="1"/>
        <v>0</v>
      </c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</row>
    <row r="9" spans="1:73" s="172" customFormat="1" ht="13.5" customHeight="1" thickBot="1">
      <c r="A9" s="300"/>
      <c r="B9" s="305"/>
      <c r="C9" s="428"/>
      <c r="D9" s="308"/>
      <c r="E9" s="429"/>
      <c r="F9" s="430"/>
      <c r="G9" s="431" t="s">
        <v>42</v>
      </c>
      <c r="H9" s="309"/>
      <c r="I9" s="431" t="s">
        <v>21</v>
      </c>
      <c r="J9" s="432">
        <f t="shared" si="0"/>
        <v>0</v>
      </c>
      <c r="K9" s="433"/>
      <c r="L9" s="434"/>
      <c r="M9" s="435" t="s">
        <v>63</v>
      </c>
      <c r="N9" s="434"/>
      <c r="O9" s="436" t="s">
        <v>44</v>
      </c>
      <c r="P9" s="437">
        <f t="shared" si="1"/>
        <v>0</v>
      </c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</row>
    <row r="10" spans="2:73" s="172" customFormat="1" ht="13.5" customHeight="1" thickBot="1">
      <c r="B10" s="408" t="s">
        <v>54</v>
      </c>
      <c r="C10" s="409"/>
      <c r="D10" s="360"/>
      <c r="E10" s="438"/>
      <c r="F10" s="439"/>
      <c r="G10" s="412" t="s">
        <v>42</v>
      </c>
      <c r="H10" s="361"/>
      <c r="I10" s="412" t="s">
        <v>21</v>
      </c>
      <c r="J10" s="413">
        <f t="shared" si="0"/>
        <v>0</v>
      </c>
      <c r="K10" s="440"/>
      <c r="L10" s="441"/>
      <c r="M10" s="416" t="s">
        <v>63</v>
      </c>
      <c r="N10" s="441"/>
      <c r="O10" s="417" t="s">
        <v>44</v>
      </c>
      <c r="P10" s="418">
        <f t="shared" si="1"/>
        <v>0</v>
      </c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</row>
    <row r="11" spans="1:73" s="172" customFormat="1" ht="13.5" customHeight="1" thickBot="1">
      <c r="A11" s="285"/>
      <c r="B11" s="301">
        <v>36892</v>
      </c>
      <c r="C11" s="452">
        <f>C7+1</f>
        <v>1</v>
      </c>
      <c r="D11" s="332"/>
      <c r="E11" s="442"/>
      <c r="F11" s="443"/>
      <c r="G11" s="421" t="s">
        <v>42</v>
      </c>
      <c r="H11" s="333"/>
      <c r="I11" s="421" t="s">
        <v>21</v>
      </c>
      <c r="J11" s="413">
        <f t="shared" si="0"/>
        <v>0</v>
      </c>
      <c r="K11" s="444"/>
      <c r="L11" s="445"/>
      <c r="M11" s="424" t="s">
        <v>63</v>
      </c>
      <c r="N11" s="445"/>
      <c r="O11" s="425" t="s">
        <v>44</v>
      </c>
      <c r="P11" s="426">
        <f t="shared" si="1"/>
        <v>0</v>
      </c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</row>
    <row r="12" spans="1:73" s="172" customFormat="1" ht="13.5" customHeight="1" thickBot="1">
      <c r="A12" s="337"/>
      <c r="B12" s="222"/>
      <c r="C12" s="246" t="s">
        <v>52</v>
      </c>
      <c r="D12" s="332"/>
      <c r="E12" s="442"/>
      <c r="F12" s="443"/>
      <c r="G12" s="421" t="s">
        <v>42</v>
      </c>
      <c r="H12" s="333"/>
      <c r="I12" s="421" t="s">
        <v>21</v>
      </c>
      <c r="J12" s="413">
        <f t="shared" si="0"/>
        <v>0</v>
      </c>
      <c r="K12" s="444"/>
      <c r="L12" s="445"/>
      <c r="M12" s="424" t="s">
        <v>63</v>
      </c>
      <c r="N12" s="445"/>
      <c r="O12" s="425" t="s">
        <v>44</v>
      </c>
      <c r="P12" s="426">
        <f t="shared" si="1"/>
        <v>0</v>
      </c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</row>
    <row r="13" spans="1:73" s="172" customFormat="1" ht="13.5" customHeight="1" thickBot="1">
      <c r="A13" s="300"/>
      <c r="B13" s="301">
        <v>37256</v>
      </c>
      <c r="C13" s="494">
        <f>C7+1</f>
        <v>1</v>
      </c>
      <c r="D13" s="332"/>
      <c r="E13" s="442"/>
      <c r="F13" s="443"/>
      <c r="G13" s="421" t="s">
        <v>42</v>
      </c>
      <c r="H13" s="333"/>
      <c r="I13" s="421" t="s">
        <v>21</v>
      </c>
      <c r="J13" s="413">
        <f t="shared" si="0"/>
        <v>0</v>
      </c>
      <c r="K13" s="444"/>
      <c r="L13" s="445"/>
      <c r="M13" s="424" t="s">
        <v>63</v>
      </c>
      <c r="N13" s="445"/>
      <c r="O13" s="425" t="s">
        <v>44</v>
      </c>
      <c r="P13" s="426">
        <f t="shared" si="1"/>
        <v>0</v>
      </c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</row>
    <row r="14" spans="1:73" s="172" customFormat="1" ht="13.5" customHeight="1" thickBot="1">
      <c r="A14" s="300"/>
      <c r="B14" s="303"/>
      <c r="C14" s="446"/>
      <c r="D14" s="332"/>
      <c r="E14" s="442"/>
      <c r="F14" s="443"/>
      <c r="G14" s="421" t="s">
        <v>42</v>
      </c>
      <c r="H14" s="333"/>
      <c r="I14" s="421" t="s">
        <v>21</v>
      </c>
      <c r="J14" s="413">
        <f t="shared" si="0"/>
        <v>0</v>
      </c>
      <c r="K14" s="444"/>
      <c r="L14" s="445"/>
      <c r="M14" s="424" t="s">
        <v>63</v>
      </c>
      <c r="N14" s="445"/>
      <c r="O14" s="425" t="s">
        <v>44</v>
      </c>
      <c r="P14" s="426">
        <f t="shared" si="1"/>
        <v>0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</row>
    <row r="15" spans="2:73" s="172" customFormat="1" ht="13.5" customHeight="1" thickBot="1">
      <c r="B15" s="342"/>
      <c r="C15" s="447"/>
      <c r="D15" s="366"/>
      <c r="E15" s="448"/>
      <c r="F15" s="449"/>
      <c r="G15" s="431" t="s">
        <v>42</v>
      </c>
      <c r="H15" s="367"/>
      <c r="I15" s="431" t="s">
        <v>21</v>
      </c>
      <c r="J15" s="432">
        <f t="shared" si="0"/>
        <v>0</v>
      </c>
      <c r="K15" s="450"/>
      <c r="L15" s="451"/>
      <c r="M15" s="435" t="s">
        <v>63</v>
      </c>
      <c r="N15" s="451"/>
      <c r="O15" s="436" t="s">
        <v>44</v>
      </c>
      <c r="P15" s="437">
        <f t="shared" si="1"/>
        <v>0</v>
      </c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</row>
    <row r="16" spans="2:73" s="172" customFormat="1" ht="13.5" customHeight="1" thickBot="1">
      <c r="B16" s="408" t="s">
        <v>55</v>
      </c>
      <c r="C16" s="409"/>
      <c r="D16" s="276"/>
      <c r="E16" s="410"/>
      <c r="F16" s="411"/>
      <c r="G16" s="412" t="s">
        <v>42</v>
      </c>
      <c r="H16" s="277"/>
      <c r="I16" s="412" t="s">
        <v>21</v>
      </c>
      <c r="J16" s="413">
        <f t="shared" si="0"/>
        <v>0</v>
      </c>
      <c r="K16" s="440"/>
      <c r="L16" s="415"/>
      <c r="M16" s="416" t="s">
        <v>63</v>
      </c>
      <c r="N16" s="415"/>
      <c r="O16" s="417" t="s">
        <v>44</v>
      </c>
      <c r="P16" s="418">
        <f t="shared" si="1"/>
        <v>0</v>
      </c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</row>
    <row r="17" spans="1:73" s="172" customFormat="1" ht="13.5" customHeight="1" thickBot="1">
      <c r="A17" s="285"/>
      <c r="B17" s="301">
        <v>36892</v>
      </c>
      <c r="C17" s="452">
        <f>C19</f>
        <v>2</v>
      </c>
      <c r="D17" s="289"/>
      <c r="E17" s="419"/>
      <c r="F17" s="420"/>
      <c r="G17" s="421" t="s">
        <v>42</v>
      </c>
      <c r="H17" s="290"/>
      <c r="I17" s="421" t="s">
        <v>21</v>
      </c>
      <c r="J17" s="413">
        <f t="shared" si="0"/>
        <v>0</v>
      </c>
      <c r="K17" s="444"/>
      <c r="L17" s="423"/>
      <c r="M17" s="424" t="s">
        <v>63</v>
      </c>
      <c r="N17" s="423"/>
      <c r="O17" s="425" t="s">
        <v>44</v>
      </c>
      <c r="P17" s="426">
        <f t="shared" si="1"/>
        <v>0</v>
      </c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</row>
    <row r="18" spans="1:73" s="172" customFormat="1" ht="13.5" customHeight="1" thickBot="1">
      <c r="A18" s="300"/>
      <c r="B18" s="222"/>
      <c r="C18" s="246" t="s">
        <v>52</v>
      </c>
      <c r="D18" s="289"/>
      <c r="E18" s="419"/>
      <c r="F18" s="420"/>
      <c r="G18" s="421" t="s">
        <v>42</v>
      </c>
      <c r="H18" s="290"/>
      <c r="I18" s="421" t="s">
        <v>21</v>
      </c>
      <c r="J18" s="413">
        <f t="shared" si="0"/>
        <v>0</v>
      </c>
      <c r="K18" s="444"/>
      <c r="L18" s="423"/>
      <c r="M18" s="424" t="s">
        <v>63</v>
      </c>
      <c r="N18" s="423"/>
      <c r="O18" s="425" t="s">
        <v>44</v>
      </c>
      <c r="P18" s="426">
        <f t="shared" si="1"/>
        <v>0</v>
      </c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</row>
    <row r="19" spans="1:73" s="172" customFormat="1" ht="13.5" customHeight="1" thickBot="1">
      <c r="A19" s="300"/>
      <c r="B19" s="301">
        <v>37256</v>
      </c>
      <c r="C19" s="494">
        <f>C13+1</f>
        <v>2</v>
      </c>
      <c r="D19" s="289"/>
      <c r="E19" s="419"/>
      <c r="F19" s="420"/>
      <c r="G19" s="421" t="s">
        <v>42</v>
      </c>
      <c r="H19" s="290"/>
      <c r="I19" s="421" t="s">
        <v>21</v>
      </c>
      <c r="J19" s="413">
        <f t="shared" si="0"/>
        <v>0</v>
      </c>
      <c r="K19" s="444"/>
      <c r="L19" s="423"/>
      <c r="M19" s="424" t="s">
        <v>63</v>
      </c>
      <c r="N19" s="423"/>
      <c r="O19" s="425" t="s">
        <v>44</v>
      </c>
      <c r="P19" s="426">
        <f t="shared" si="1"/>
        <v>0</v>
      </c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</row>
    <row r="20" spans="1:73" s="172" customFormat="1" ht="13.5" customHeight="1" thickBot="1">
      <c r="A20" s="300"/>
      <c r="B20" s="303"/>
      <c r="C20" s="446"/>
      <c r="D20" s="289"/>
      <c r="E20" s="419"/>
      <c r="F20" s="420"/>
      <c r="G20" s="421" t="s">
        <v>42</v>
      </c>
      <c r="H20" s="290"/>
      <c r="I20" s="421" t="s">
        <v>21</v>
      </c>
      <c r="J20" s="413">
        <f t="shared" si="0"/>
        <v>0</v>
      </c>
      <c r="K20" s="444"/>
      <c r="L20" s="423"/>
      <c r="M20" s="424" t="s">
        <v>63</v>
      </c>
      <c r="N20" s="423"/>
      <c r="O20" s="425" t="s">
        <v>44</v>
      </c>
      <c r="P20" s="426">
        <f t="shared" si="1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</row>
    <row r="21" spans="2:73" s="172" customFormat="1" ht="13.5" customHeight="1" thickBot="1">
      <c r="B21" s="342"/>
      <c r="C21" s="447"/>
      <c r="D21" s="308"/>
      <c r="E21" s="429"/>
      <c r="F21" s="430"/>
      <c r="G21" s="431" t="s">
        <v>42</v>
      </c>
      <c r="H21" s="309"/>
      <c r="I21" s="431" t="s">
        <v>21</v>
      </c>
      <c r="J21" s="432">
        <f t="shared" si="0"/>
        <v>0</v>
      </c>
      <c r="K21" s="450"/>
      <c r="L21" s="434"/>
      <c r="M21" s="435" t="s">
        <v>63</v>
      </c>
      <c r="N21" s="434"/>
      <c r="O21" s="436" t="s">
        <v>44</v>
      </c>
      <c r="P21" s="437">
        <f t="shared" si="1"/>
        <v>0</v>
      </c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</row>
    <row r="22" spans="2:73" s="172" customFormat="1" ht="13.5" customHeight="1" thickBot="1">
      <c r="B22" s="408" t="s">
        <v>56</v>
      </c>
      <c r="C22" s="409"/>
      <c r="D22" s="360"/>
      <c r="E22" s="438"/>
      <c r="F22" s="439"/>
      <c r="G22" s="412" t="s">
        <v>42</v>
      </c>
      <c r="H22" s="361"/>
      <c r="I22" s="412" t="s">
        <v>21</v>
      </c>
      <c r="J22" s="413">
        <f t="shared" si="0"/>
        <v>0</v>
      </c>
      <c r="K22" s="440"/>
      <c r="L22" s="441"/>
      <c r="M22" s="416" t="s">
        <v>63</v>
      </c>
      <c r="N22" s="441"/>
      <c r="O22" s="417" t="s">
        <v>44</v>
      </c>
      <c r="P22" s="418">
        <f t="shared" si="1"/>
        <v>0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</row>
    <row r="23" spans="1:73" s="172" customFormat="1" ht="13.5" customHeight="1" thickBot="1">
      <c r="A23" s="285"/>
      <c r="B23" s="301">
        <v>36892</v>
      </c>
      <c r="C23" s="452">
        <f>C25</f>
        <v>3</v>
      </c>
      <c r="D23" s="332"/>
      <c r="E23" s="442"/>
      <c r="F23" s="443"/>
      <c r="G23" s="421" t="s">
        <v>42</v>
      </c>
      <c r="H23" s="333"/>
      <c r="I23" s="421" t="s">
        <v>21</v>
      </c>
      <c r="J23" s="413">
        <f t="shared" si="0"/>
        <v>0</v>
      </c>
      <c r="K23" s="444"/>
      <c r="L23" s="445"/>
      <c r="M23" s="424" t="s">
        <v>63</v>
      </c>
      <c r="N23" s="445"/>
      <c r="O23" s="425" t="s">
        <v>44</v>
      </c>
      <c r="P23" s="426">
        <f t="shared" si="1"/>
        <v>0</v>
      </c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</row>
    <row r="24" spans="1:73" s="172" customFormat="1" ht="13.5" customHeight="1" thickBot="1">
      <c r="A24" s="300"/>
      <c r="B24" s="222"/>
      <c r="C24" s="246" t="s">
        <v>52</v>
      </c>
      <c r="D24" s="332"/>
      <c r="E24" s="442"/>
      <c r="F24" s="443"/>
      <c r="G24" s="421" t="s">
        <v>42</v>
      </c>
      <c r="H24" s="333"/>
      <c r="I24" s="421" t="s">
        <v>21</v>
      </c>
      <c r="J24" s="413">
        <f t="shared" si="0"/>
        <v>0</v>
      </c>
      <c r="K24" s="444"/>
      <c r="L24" s="445"/>
      <c r="M24" s="424" t="s">
        <v>63</v>
      </c>
      <c r="N24" s="445"/>
      <c r="O24" s="425" t="s">
        <v>44</v>
      </c>
      <c r="P24" s="426">
        <f t="shared" si="1"/>
        <v>0</v>
      </c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</row>
    <row r="25" spans="1:73" s="172" customFormat="1" ht="13.5" customHeight="1" thickBot="1">
      <c r="A25" s="300"/>
      <c r="B25" s="301">
        <v>37256</v>
      </c>
      <c r="C25" s="494">
        <f>C19+1</f>
        <v>3</v>
      </c>
      <c r="D25" s="332"/>
      <c r="E25" s="442"/>
      <c r="F25" s="443"/>
      <c r="G25" s="421" t="s">
        <v>42</v>
      </c>
      <c r="H25" s="333"/>
      <c r="I25" s="421" t="s">
        <v>21</v>
      </c>
      <c r="J25" s="413">
        <f t="shared" si="0"/>
        <v>0</v>
      </c>
      <c r="K25" s="444"/>
      <c r="L25" s="445"/>
      <c r="M25" s="424" t="s">
        <v>63</v>
      </c>
      <c r="N25" s="445"/>
      <c r="O25" s="425" t="s">
        <v>44</v>
      </c>
      <c r="P25" s="426">
        <f t="shared" si="1"/>
        <v>0</v>
      </c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</row>
    <row r="26" spans="1:73" s="172" customFormat="1" ht="13.5" customHeight="1" thickBot="1">
      <c r="A26" s="300"/>
      <c r="B26" s="303"/>
      <c r="C26" s="446"/>
      <c r="D26" s="332"/>
      <c r="E26" s="442"/>
      <c r="F26" s="443"/>
      <c r="G26" s="421" t="s">
        <v>42</v>
      </c>
      <c r="H26" s="333"/>
      <c r="I26" s="421" t="s">
        <v>21</v>
      </c>
      <c r="J26" s="413">
        <f t="shared" si="0"/>
        <v>0</v>
      </c>
      <c r="K26" s="444"/>
      <c r="L26" s="445"/>
      <c r="M26" s="424" t="s">
        <v>63</v>
      </c>
      <c r="N26" s="445"/>
      <c r="O26" s="425" t="s">
        <v>44</v>
      </c>
      <c r="P26" s="426">
        <f t="shared" si="1"/>
        <v>0</v>
      </c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</row>
    <row r="27" spans="2:73" s="172" customFormat="1" ht="13.5" customHeight="1" thickBot="1">
      <c r="B27" s="342"/>
      <c r="C27" s="447"/>
      <c r="D27" s="366"/>
      <c r="E27" s="448"/>
      <c r="F27" s="449"/>
      <c r="G27" s="431" t="s">
        <v>42</v>
      </c>
      <c r="H27" s="367"/>
      <c r="I27" s="431" t="s">
        <v>21</v>
      </c>
      <c r="J27" s="432">
        <f t="shared" si="0"/>
        <v>0</v>
      </c>
      <c r="K27" s="450"/>
      <c r="L27" s="451"/>
      <c r="M27" s="435" t="s">
        <v>63</v>
      </c>
      <c r="N27" s="451"/>
      <c r="O27" s="436" t="s">
        <v>44</v>
      </c>
      <c r="P27" s="437">
        <f t="shared" si="1"/>
        <v>0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</row>
    <row r="28" spans="2:73" s="172" customFormat="1" ht="13.5" customHeight="1" thickBot="1">
      <c r="B28" s="408" t="s">
        <v>57</v>
      </c>
      <c r="C28" s="409"/>
      <c r="D28" s="276"/>
      <c r="E28" s="410"/>
      <c r="F28" s="411"/>
      <c r="G28" s="412" t="s">
        <v>42</v>
      </c>
      <c r="H28" s="277"/>
      <c r="I28" s="412" t="s">
        <v>21</v>
      </c>
      <c r="J28" s="413">
        <f t="shared" si="0"/>
        <v>0</v>
      </c>
      <c r="K28" s="440"/>
      <c r="L28" s="415"/>
      <c r="M28" s="416" t="s">
        <v>63</v>
      </c>
      <c r="N28" s="415"/>
      <c r="O28" s="417" t="s">
        <v>44</v>
      </c>
      <c r="P28" s="418">
        <f t="shared" si="1"/>
        <v>0</v>
      </c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</row>
    <row r="29" spans="1:73" s="172" customFormat="1" ht="13.5" customHeight="1" thickBot="1">
      <c r="A29" s="285"/>
      <c r="B29" s="301">
        <v>36892</v>
      </c>
      <c r="C29" s="452">
        <f>C31</f>
        <v>4</v>
      </c>
      <c r="D29" s="289"/>
      <c r="E29" s="419"/>
      <c r="F29" s="420"/>
      <c r="G29" s="421" t="s">
        <v>42</v>
      </c>
      <c r="H29" s="290"/>
      <c r="I29" s="421" t="s">
        <v>21</v>
      </c>
      <c r="J29" s="413">
        <f t="shared" si="0"/>
        <v>0</v>
      </c>
      <c r="K29" s="444"/>
      <c r="L29" s="423"/>
      <c r="M29" s="424" t="s">
        <v>63</v>
      </c>
      <c r="N29" s="423"/>
      <c r="O29" s="425" t="s">
        <v>44</v>
      </c>
      <c r="P29" s="426">
        <f t="shared" si="1"/>
        <v>0</v>
      </c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</row>
    <row r="30" spans="1:73" s="172" customFormat="1" ht="13.5" customHeight="1" thickBot="1">
      <c r="A30" s="300"/>
      <c r="B30" s="222"/>
      <c r="C30" s="246" t="s">
        <v>52</v>
      </c>
      <c r="D30" s="289"/>
      <c r="E30" s="419"/>
      <c r="F30" s="420"/>
      <c r="G30" s="421" t="s">
        <v>42</v>
      </c>
      <c r="H30" s="290"/>
      <c r="I30" s="421" t="s">
        <v>21</v>
      </c>
      <c r="J30" s="413">
        <f t="shared" si="0"/>
        <v>0</v>
      </c>
      <c r="K30" s="444"/>
      <c r="L30" s="423"/>
      <c r="M30" s="424" t="s">
        <v>63</v>
      </c>
      <c r="N30" s="423"/>
      <c r="O30" s="425" t="s">
        <v>44</v>
      </c>
      <c r="P30" s="426">
        <f t="shared" si="1"/>
        <v>0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</row>
    <row r="31" spans="1:73" s="172" customFormat="1" ht="13.5" customHeight="1" thickBot="1">
      <c r="A31" s="300"/>
      <c r="B31" s="301">
        <v>37256</v>
      </c>
      <c r="C31" s="494">
        <f>C25+1</f>
        <v>4</v>
      </c>
      <c r="D31" s="289"/>
      <c r="E31" s="419"/>
      <c r="F31" s="420"/>
      <c r="G31" s="421" t="s">
        <v>42</v>
      </c>
      <c r="H31" s="290"/>
      <c r="I31" s="421" t="s">
        <v>21</v>
      </c>
      <c r="J31" s="413">
        <f t="shared" si="0"/>
        <v>0</v>
      </c>
      <c r="K31" s="444"/>
      <c r="L31" s="423"/>
      <c r="M31" s="424" t="s">
        <v>63</v>
      </c>
      <c r="N31" s="423"/>
      <c r="O31" s="425" t="s">
        <v>44</v>
      </c>
      <c r="P31" s="426">
        <f t="shared" si="1"/>
        <v>0</v>
      </c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</row>
    <row r="32" spans="2:73" s="172" customFormat="1" ht="13.5" customHeight="1" thickBot="1">
      <c r="B32" s="342"/>
      <c r="C32" s="447"/>
      <c r="D32" s="308"/>
      <c r="E32" s="429"/>
      <c r="F32" s="430"/>
      <c r="G32" s="431" t="s">
        <v>42</v>
      </c>
      <c r="H32" s="309"/>
      <c r="I32" s="431" t="s">
        <v>21</v>
      </c>
      <c r="J32" s="432">
        <f t="shared" si="0"/>
        <v>0</v>
      </c>
      <c r="K32" s="450"/>
      <c r="L32" s="434"/>
      <c r="M32" s="435" t="s">
        <v>63</v>
      </c>
      <c r="N32" s="434"/>
      <c r="O32" s="436" t="s">
        <v>44</v>
      </c>
      <c r="P32" s="437">
        <f t="shared" si="1"/>
        <v>0</v>
      </c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</row>
    <row r="33" spans="2:73" s="172" customFormat="1" ht="27.75" customHeight="1" thickBot="1">
      <c r="B33" s="453"/>
      <c r="C33" s="453"/>
      <c r="F33" s="454" t="s">
        <v>20</v>
      </c>
      <c r="G33" s="396"/>
      <c r="H33" s="454" t="s">
        <v>60</v>
      </c>
      <c r="I33" s="396"/>
      <c r="J33" s="455" t="s">
        <v>61</v>
      </c>
      <c r="K33" s="388"/>
      <c r="L33" s="454" t="s">
        <v>19</v>
      </c>
      <c r="M33" s="397"/>
      <c r="N33" s="454" t="s">
        <v>49</v>
      </c>
      <c r="O33" s="388"/>
      <c r="P33" s="456" t="s">
        <v>18</v>
      </c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</row>
    <row r="34" spans="1:16" ht="15" customHeight="1" thickBot="1">
      <c r="A34" s="285"/>
      <c r="B34" s="812" t="s">
        <v>99</v>
      </c>
      <c r="C34" s="749"/>
      <c r="D34" s="749"/>
      <c r="E34" s="180" t="s">
        <v>65</v>
      </c>
      <c r="F34" s="457">
        <f>SUM(F4:F32)</f>
        <v>0</v>
      </c>
      <c r="G34" s="388"/>
      <c r="H34" s="457">
        <f>SUM(H4:H32)</f>
        <v>0</v>
      </c>
      <c r="I34" s="396"/>
      <c r="J34" s="458">
        <f>SUM(J4:J32)</f>
        <v>0</v>
      </c>
      <c r="K34" s="388"/>
      <c r="L34" s="459">
        <f>SUM(L4:L32)</f>
        <v>0</v>
      </c>
      <c r="M34" s="460"/>
      <c r="N34" s="437">
        <f>SUM(N4:N32)</f>
        <v>0</v>
      </c>
      <c r="O34" s="394"/>
      <c r="P34" s="457">
        <f>SUM(P4:P32)</f>
        <v>0</v>
      </c>
    </row>
    <row r="35" spans="1:16" ht="8.25" customHeight="1">
      <c r="A35" s="285"/>
      <c r="B35" s="698"/>
      <c r="C35" s="698"/>
      <c r="D35" s="698"/>
      <c r="E35" s="247"/>
      <c r="F35" s="388"/>
      <c r="G35" s="388"/>
      <c r="H35" s="388"/>
      <c r="I35" s="396"/>
      <c r="J35" s="388"/>
      <c r="K35" s="388"/>
      <c r="L35" s="396"/>
      <c r="M35" s="460"/>
      <c r="N35" s="388"/>
      <c r="O35" s="394"/>
      <c r="P35" s="388"/>
    </row>
    <row r="36" spans="1:9" ht="18.75" customHeight="1" thickBot="1">
      <c r="A36" s="285"/>
      <c r="B36" s="804"/>
      <c r="C36" s="813"/>
      <c r="D36" s="813"/>
      <c r="E36" s="813"/>
      <c r="F36" s="813"/>
      <c r="G36" s="813"/>
      <c r="H36" s="814"/>
      <c r="I36" s="218"/>
    </row>
    <row r="37" spans="1:16" ht="15" customHeight="1" thickBot="1">
      <c r="A37" s="300"/>
      <c r="B37" s="815"/>
      <c r="C37" s="816"/>
      <c r="D37" s="816"/>
      <c r="E37" s="816"/>
      <c r="F37" s="816"/>
      <c r="G37" s="816"/>
      <c r="H37" s="817"/>
      <c r="I37" s="218"/>
      <c r="J37" s="821" t="s">
        <v>2</v>
      </c>
      <c r="K37" s="822"/>
      <c r="L37" s="822"/>
      <c r="M37" s="822"/>
      <c r="N37" s="822"/>
      <c r="O37" s="823"/>
      <c r="P37" s="457">
        <f>F34*3.33</f>
        <v>0</v>
      </c>
    </row>
    <row r="38" spans="1:16" ht="7.5" customHeight="1">
      <c r="A38" s="300"/>
      <c r="B38" s="815"/>
      <c r="C38" s="816"/>
      <c r="D38" s="816"/>
      <c r="E38" s="816"/>
      <c r="F38" s="816"/>
      <c r="G38" s="816"/>
      <c r="H38" s="817"/>
      <c r="I38" s="218"/>
      <c r="J38" s="453"/>
      <c r="K38" s="453"/>
      <c r="L38" s="453"/>
      <c r="M38" s="453"/>
      <c r="N38" s="453"/>
      <c r="O38" s="453"/>
      <c r="P38" s="453"/>
    </row>
    <row r="39" spans="1:16" ht="12.75" customHeight="1">
      <c r="A39" s="300"/>
      <c r="B39" s="818"/>
      <c r="C39" s="819"/>
      <c r="D39" s="819"/>
      <c r="E39" s="819"/>
      <c r="F39" s="819"/>
      <c r="G39" s="819"/>
      <c r="H39" s="820"/>
      <c r="I39" s="825"/>
      <c r="J39" s="825"/>
      <c r="K39" s="825"/>
      <c r="L39" s="826"/>
      <c r="M39" s="824">
        <f ca="1">NOW()</f>
        <v>42369.35189861111</v>
      </c>
      <c r="N39" s="824"/>
      <c r="O39" s="824"/>
      <c r="P39" s="542" t="s">
        <v>180</v>
      </c>
    </row>
    <row r="40" spans="6:16" ht="12.75" customHeight="1"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6:16" ht="12.75" customHeight="1"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</row>
    <row r="42" spans="6:16" ht="12.75" customHeight="1"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</row>
    <row r="43" spans="6:16" ht="15.75" customHeight="1"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</row>
    <row r="44" spans="6:16" ht="14.25" customHeight="1"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</row>
    <row r="45" spans="6:16" ht="12.75" customHeight="1"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</row>
    <row r="46" spans="6:16" ht="12.75" customHeight="1"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</row>
    <row r="47" spans="6:16" ht="12.75" customHeight="1"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</row>
    <row r="48" spans="6:16" ht="12.75" customHeight="1"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</row>
    <row r="49" spans="6:16" ht="12.75" customHeight="1"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</row>
    <row r="50" spans="6:16" ht="12.75" customHeight="1"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</row>
    <row r="51" spans="6:16" ht="12.75" customHeight="1"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</row>
    <row r="52" spans="6:16" ht="1.5" customHeight="1"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</row>
    <row r="53" spans="6:16" ht="4.5" customHeight="1"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</row>
    <row r="54" spans="6:16" ht="12.75"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</row>
    <row r="55" spans="6:16" ht="12.75"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</row>
    <row r="56" spans="6:16" ht="12.75"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</row>
    <row r="57" spans="6:16" ht="12.75"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</row>
    <row r="58" spans="6:16" ht="12.75"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</row>
    <row r="59" spans="6:16" ht="12.75"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</row>
    <row r="60" spans="6:16" ht="12.75"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6:16" ht="12.75"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  <row r="62" spans="6:16" ht="12.75"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</row>
    <row r="63" spans="6:16" ht="12.75"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</row>
    <row r="64" spans="6:16" ht="12.75"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</row>
    <row r="65" spans="6:16" ht="12.75"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</row>
    <row r="66" spans="6:16" ht="12.75"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</row>
    <row r="67" spans="6:16" ht="12.75"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</row>
    <row r="68" spans="6:16" ht="12.75"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</row>
    <row r="69" spans="6:16" ht="12.75"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</row>
    <row r="70" spans="6:16" ht="12.75"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</row>
    <row r="71" spans="6:16" ht="12.75"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</row>
    <row r="72" spans="6:16" ht="12.75"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</row>
    <row r="73" spans="6:16" ht="12.75"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6:16" ht="12.75"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</row>
    <row r="75" spans="6:16" ht="12.75"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</row>
    <row r="76" spans="6:16" ht="12.75"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</row>
    <row r="77" spans="6:16" ht="12.75"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6:16" ht="12.75"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</row>
    <row r="79" spans="6:16" ht="12.75"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</row>
    <row r="80" spans="6:16" ht="12.75"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</row>
    <row r="81" spans="6:16" ht="12.75"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</row>
  </sheetData>
  <sheetProtection password="DC20" sheet="1" objects="1" scenarios="1"/>
  <mergeCells count="5">
    <mergeCell ref="B34:D35"/>
    <mergeCell ref="B36:H39"/>
    <mergeCell ref="J37:O37"/>
    <mergeCell ref="M39:O39"/>
    <mergeCell ref="I39:L39"/>
  </mergeCells>
  <printOptions horizontalCentered="1"/>
  <pageMargins left="0.4" right="0.4" top="0.4" bottom="0.4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scott.johnson</cp:lastModifiedBy>
  <cp:lastPrinted>2014-01-31T22:05:53Z</cp:lastPrinted>
  <dcterms:created xsi:type="dcterms:W3CDTF">2001-04-16T12:49:31Z</dcterms:created>
  <dcterms:modified xsi:type="dcterms:W3CDTF">2015-12-31T14:26:46Z</dcterms:modified>
  <cp:category/>
  <cp:version/>
  <cp:contentType/>
  <cp:contentStatus/>
</cp:coreProperties>
</file>